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2520" windowWidth="15480" windowHeight="8280"/>
  </bookViews>
  <sheets>
    <sheet name="0503117 (Детализированные КБК)" sheetId="1" r:id="rId1"/>
  </sheets>
  <calcPr calcId="125725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K72"/>
  <c r="L71"/>
  <c r="K71"/>
  <c r="J71"/>
  <c r="K70"/>
  <c r="L69"/>
  <c r="K69"/>
  <c r="J69"/>
  <c r="K68"/>
  <c r="K67"/>
  <c r="L66"/>
  <c r="K66"/>
  <c r="J66"/>
  <c r="K65"/>
  <c r="K64"/>
  <c r="K63"/>
  <c r="K62"/>
  <c r="L61"/>
  <c r="K61"/>
  <c r="J61"/>
  <c r="K60"/>
  <c r="K59"/>
  <c r="K58"/>
  <c r="L57"/>
  <c r="K57"/>
  <c r="J57"/>
  <c r="K56"/>
  <c r="L55"/>
  <c r="K55"/>
  <c r="J55"/>
  <c r="K54"/>
  <c r="K53"/>
  <c r="K52"/>
  <c r="L51"/>
  <c r="K51"/>
  <c r="J51"/>
  <c r="K50"/>
  <c r="K49"/>
  <c r="K48"/>
  <c r="K47"/>
  <c r="L46"/>
  <c r="K46"/>
  <c r="J46"/>
  <c r="K45"/>
  <c r="L44"/>
  <c r="K44"/>
  <c r="J44"/>
  <c r="K43"/>
  <c r="K42"/>
  <c r="L41"/>
  <c r="K41"/>
  <c r="J41"/>
  <c r="K40"/>
  <c r="K39"/>
  <c r="L38"/>
  <c r="K38"/>
  <c r="J38"/>
  <c r="K37"/>
  <c r="K36"/>
  <c r="L35"/>
  <c r="K35"/>
  <c r="J35"/>
  <c r="L34"/>
  <c r="K34"/>
  <c r="J34"/>
  <c r="L33"/>
  <c r="K33"/>
  <c r="J33"/>
  <c r="K32"/>
  <c r="K31"/>
  <c r="K30"/>
  <c r="K29"/>
  <c r="L28"/>
  <c r="K28"/>
  <c r="J28"/>
  <c r="K27"/>
  <c r="L26"/>
  <c r="K26"/>
  <c r="J26"/>
  <c r="K25"/>
  <c r="L24"/>
  <c r="K24"/>
  <c r="J24"/>
  <c r="K23"/>
  <c r="L22"/>
  <c r="K22"/>
  <c r="J22"/>
  <c r="K21"/>
  <c r="K20"/>
  <c r="K19"/>
  <c r="K18"/>
  <c r="K17"/>
  <c r="L339"/>
  <c r="K339"/>
  <c r="J339"/>
  <c r="K338"/>
  <c r="K337"/>
  <c r="K336"/>
  <c r="K335"/>
  <c r="K334"/>
  <c r="K333"/>
  <c r="K332"/>
  <c r="K331"/>
  <c r="L330"/>
  <c r="K330"/>
  <c r="J330"/>
  <c r="K329"/>
  <c r="K328"/>
  <c r="K327"/>
  <c r="K326"/>
  <c r="K325"/>
  <c r="K324"/>
  <c r="K323"/>
  <c r="K322"/>
  <c r="L321"/>
  <c r="K321"/>
  <c r="J321"/>
  <c r="K320"/>
  <c r="K319"/>
  <c r="K318"/>
  <c r="K317"/>
  <c r="K316"/>
  <c r="K315"/>
  <c r="K314"/>
  <c r="K313"/>
  <c r="L312"/>
  <c r="K312"/>
  <c r="J312"/>
  <c r="K311"/>
  <c r="K310"/>
  <c r="K309"/>
  <c r="K308"/>
  <c r="K307"/>
  <c r="K306"/>
  <c r="K305"/>
  <c r="L304"/>
  <c r="K304"/>
  <c r="J304"/>
  <c r="K303"/>
  <c r="K302"/>
  <c r="K301"/>
  <c r="K300"/>
  <c r="K299"/>
  <c r="K298"/>
  <c r="K297"/>
  <c r="K296"/>
  <c r="L295"/>
  <c r="K295"/>
  <c r="J295"/>
  <c r="K294"/>
  <c r="K293"/>
  <c r="K292"/>
  <c r="K291"/>
  <c r="K290"/>
  <c r="K289"/>
  <c r="K288"/>
  <c r="L287"/>
  <c r="K287"/>
  <c r="J287"/>
  <c r="K286"/>
  <c r="K285"/>
  <c r="K284"/>
  <c r="L283"/>
  <c r="K283"/>
  <c r="J283"/>
  <c r="K282"/>
  <c r="K281"/>
  <c r="K280"/>
  <c r="K279"/>
  <c r="K278"/>
  <c r="L277"/>
  <c r="K277"/>
  <c r="J277"/>
  <c r="K276"/>
  <c r="K275"/>
  <c r="K274"/>
  <c r="L273"/>
  <c r="K273"/>
  <c r="J273"/>
  <c r="K272"/>
  <c r="K271"/>
  <c r="K270"/>
  <c r="L269"/>
  <c r="K269"/>
  <c r="J269"/>
  <c r="K268"/>
  <c r="K267"/>
  <c r="K266"/>
  <c r="L265"/>
  <c r="K265"/>
  <c r="J265"/>
  <c r="K264"/>
  <c r="K263"/>
  <c r="K262"/>
  <c r="K261"/>
  <c r="L260"/>
  <c r="K260"/>
  <c r="J260"/>
  <c r="K259"/>
  <c r="K258"/>
  <c r="K257"/>
  <c r="L256"/>
  <c r="K256"/>
  <c r="J256"/>
  <c r="K255"/>
  <c r="K254"/>
  <c r="K253"/>
  <c r="K252"/>
  <c r="K251"/>
  <c r="L250"/>
  <c r="K250"/>
  <c r="J250"/>
  <c r="L249"/>
  <c r="K249"/>
  <c r="J249"/>
  <c r="K248"/>
  <c r="K247"/>
  <c r="K246"/>
  <c r="K245"/>
  <c r="K244"/>
  <c r="K243"/>
  <c r="L242"/>
  <c r="K242"/>
  <c r="J242"/>
  <c r="K241"/>
  <c r="K240"/>
  <c r="K239"/>
  <c r="K238"/>
  <c r="L237"/>
  <c r="K237"/>
  <c r="J237"/>
  <c r="K236"/>
  <c r="K235"/>
  <c r="K234"/>
  <c r="K233"/>
  <c r="K232"/>
  <c r="L231"/>
  <c r="K231"/>
  <c r="J231"/>
  <c r="K230"/>
  <c r="K229"/>
  <c r="K228"/>
  <c r="K227"/>
  <c r="K226"/>
  <c r="K225"/>
  <c r="K224"/>
  <c r="K223"/>
  <c r="L222"/>
  <c r="K222"/>
  <c r="J222"/>
  <c r="K221"/>
  <c r="K220"/>
  <c r="K219"/>
  <c r="K218"/>
  <c r="K217"/>
  <c r="L216"/>
  <c r="K216"/>
  <c r="J216"/>
  <c r="K215"/>
  <c r="K214"/>
  <c r="K213"/>
  <c r="K212"/>
  <c r="K211"/>
  <c r="K210"/>
  <c r="K209"/>
  <c r="L208"/>
  <c r="K208"/>
  <c r="J208"/>
  <c r="K207"/>
  <c r="K206"/>
  <c r="K205"/>
  <c r="K204"/>
  <c r="L203"/>
  <c r="K203"/>
  <c r="J203"/>
  <c r="K202"/>
  <c r="K201"/>
  <c r="K200"/>
  <c r="L199"/>
  <c r="K199"/>
  <c r="J199"/>
  <c r="K198"/>
  <c r="K197"/>
  <c r="K196"/>
  <c r="L195"/>
  <c r="K195"/>
  <c r="J195"/>
  <c r="K194"/>
  <c r="K193"/>
  <c r="K192"/>
  <c r="K191"/>
  <c r="K190"/>
  <c r="K189"/>
  <c r="K188"/>
  <c r="L187"/>
  <c r="K187"/>
  <c r="J187"/>
  <c r="K186"/>
  <c r="K185"/>
  <c r="K184"/>
  <c r="K183"/>
  <c r="K182"/>
  <c r="K181"/>
  <c r="K180"/>
  <c r="L179"/>
  <c r="K179"/>
  <c r="J179"/>
  <c r="L178"/>
  <c r="K178"/>
  <c r="J178"/>
  <c r="K177"/>
  <c r="K176"/>
  <c r="K175"/>
  <c r="K174"/>
  <c r="K173"/>
  <c r="K172"/>
  <c r="K171"/>
  <c r="K170"/>
  <c r="L169"/>
  <c r="K169"/>
  <c r="J169"/>
  <c r="K168"/>
  <c r="K167"/>
  <c r="L166"/>
  <c r="K166"/>
  <c r="J166"/>
  <c r="L165"/>
  <c r="K165"/>
  <c r="J165"/>
  <c r="K164"/>
  <c r="K163"/>
  <c r="K162"/>
  <c r="K161"/>
  <c r="K160"/>
  <c r="L159"/>
  <c r="K159"/>
  <c r="J159"/>
  <c r="K158"/>
  <c r="K157"/>
  <c r="K156"/>
  <c r="K155"/>
  <c r="L154"/>
  <c r="K154"/>
  <c r="J154"/>
  <c r="K153"/>
  <c r="K152"/>
  <c r="K151"/>
  <c r="K150"/>
  <c r="K149"/>
  <c r="K148"/>
  <c r="L147"/>
  <c r="K147"/>
  <c r="J147"/>
  <c r="K146"/>
  <c r="K145"/>
  <c r="K144"/>
  <c r="K143"/>
  <c r="K142"/>
  <c r="K141"/>
  <c r="L140"/>
  <c r="K140"/>
  <c r="J140"/>
  <c r="K139"/>
  <c r="K138"/>
  <c r="K137"/>
  <c r="L136"/>
  <c r="K136"/>
  <c r="J136"/>
  <c r="K135"/>
  <c r="K134"/>
  <c r="K133"/>
  <c r="K132"/>
  <c r="K131"/>
  <c r="L130"/>
  <c r="K130"/>
  <c r="J130"/>
  <c r="K129"/>
  <c r="K128"/>
  <c r="L127"/>
  <c r="K127"/>
  <c r="J127"/>
  <c r="L126"/>
  <c r="K126"/>
  <c r="J126"/>
  <c r="K125"/>
  <c r="K124"/>
  <c r="K123"/>
  <c r="L122"/>
  <c r="K122"/>
  <c r="J122"/>
  <c r="K121"/>
  <c r="K120"/>
  <c r="L119"/>
  <c r="K119"/>
  <c r="J119"/>
  <c r="L118"/>
  <c r="K118"/>
  <c r="J118"/>
  <c r="K117"/>
  <c r="K116"/>
  <c r="L115"/>
  <c r="K115"/>
  <c r="J115"/>
  <c r="L114"/>
  <c r="K114"/>
  <c r="J114"/>
  <c r="L113"/>
  <c r="K113"/>
  <c r="J113"/>
  <c r="K112"/>
  <c r="K111"/>
  <c r="K110"/>
  <c r="K109"/>
  <c r="K108"/>
  <c r="L107"/>
  <c r="K107"/>
  <c r="J107"/>
  <c r="K106"/>
  <c r="K105"/>
  <c r="K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K91"/>
  <c r="K90"/>
  <c r="L368"/>
  <c r="K368"/>
  <c r="K367"/>
  <c r="K366"/>
  <c r="K365"/>
  <c r="L372"/>
  <c r="K372"/>
  <c r="K371"/>
  <c r="K370"/>
  <c r="K369"/>
  <c r="I342"/>
  <c r="H350"/>
  <c r="H342"/>
  <c r="I350"/>
  <c r="K354"/>
  <c r="J355"/>
  <c r="K355"/>
  <c r="L355"/>
  <c r="K359"/>
  <c r="J360"/>
  <c r="K360"/>
  <c r="L360"/>
  <c r="J362"/>
  <c r="J350" s="1"/>
  <c r="J363"/>
  <c r="J364"/>
</calcChain>
</file>

<file path=xl/sharedStrings.xml><?xml version="1.0" encoding="utf-8"?>
<sst xmlns="http://schemas.openxmlformats.org/spreadsheetml/2006/main" count="2153" uniqueCount="707">
  <si>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</si>
  <si>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</si>
  <si>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</si>
  <si>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</si>
  <si>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</si>
  <si>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</si>
  <si>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</si>
  <si>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</si>
  <si>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</si>
  <si>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</si>
  <si>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</si>
  <si>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</si>
  <si>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</si>
  <si>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</si>
  <si>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</si>
  <si>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</si>
  <si>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</si>
  <si>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</si>
  <si>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</si>
  <si>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</si>
  <si>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</si>
  <si>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</si>
  <si>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</si>
  <si>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</si>
  <si>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</si>
  <si>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</si>
  <si>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</si>
  <si>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</si>
  <si>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</si>
  <si>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</si>
  <si>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</si>
  <si>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</si>
  <si>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</si>
  <si>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</si>
  <si>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</si>
  <si>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</si>
  <si>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</si>
  <si>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</si>
  <si>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</si>
  <si>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</si>
  <si>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</si>
  <si>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</si>
  <si>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</si>
  <si>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</si>
  <si>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</si>
  <si>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</si>
  <si>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</si>
  <si>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</si>
  <si>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</si>
  <si>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</si>
  <si>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</si>
  <si>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</si>
  <si>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</si>
  <si>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</si>
  <si>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</si>
  <si>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</si>
  <si>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</si>
  <si>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</si>
  <si>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</si>
  <si>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</si>
  <si>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</si>
  <si>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</si>
  <si>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</si>
  <si>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</si>
  <si>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</si>
  <si>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</si>
  <si>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</si>
  <si>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</si>
  <si>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</si>
  <si>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</si>
  <si>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</si>
  <si>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Подгощского сельского поселения</t>
  </si>
  <si>
    <t>02 января 2022 г.</t>
  </si>
  <si>
    <t>04195710</t>
  </si>
  <si>
    <t>Администрация  Подгощского  сельского  поселения</t>
  </si>
  <si>
    <t>707</t>
  </si>
  <si>
    <t>5319004880</t>
  </si>
  <si>
    <t>ГОД</t>
  </si>
  <si>
    <t>02.01.2022</t>
  </si>
  <si>
    <t>3</t>
  </si>
  <si>
    <t>49655440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</si>
  <si>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</si>
  <si>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</si>
  <si>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</si>
  <si>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</si>
  <si>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</si>
  <si>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</si>
  <si>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</si>
  <si>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</si>
  <si>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</si>
  <si>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</si>
  <si>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</si>
  <si>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</si>
  <si>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</si>
  <si>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i2_00001050000000000500</t>
  </si>
  <si>
    <t>Увеличение остатков средств бюджетов</t>
  </si>
  <si>
    <t>01050200000000500</t>
  </si>
  <si>
    <t>i2_00001050200000000500</t>
  </si>
  <si>
    <t>Увеличение прочих остатков средств бюджетов</t>
  </si>
  <si>
    <t>01050201000000510</t>
  </si>
  <si>
    <t>i2_00001050201000000510</t>
  </si>
  <si>
    <t>Увеличение прочих остатков денежных средств бюджетов</t>
  </si>
  <si>
    <t>01050201100000510</t>
  </si>
  <si>
    <t>Увеличение прочих остатков денежных средств бюджетов сельских поселений</t>
  </si>
  <si>
    <t>i1_70700000000000000000</t>
  </si>
  <si>
    <t>0000</t>
  </si>
  <si>
    <t>0000000000</t>
  </si>
  <si>
    <t>ОБЩЕГОСУДАРСТВЕННЫЕ ВОПРОСЫ</t>
  </si>
  <si>
    <t>i2_70701000000000000000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</si>
  <si>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</si>
  <si>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</si>
  <si>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i3_70701020000000000000</t>
  </si>
  <si>
    <t>0102</t>
  </si>
  <si>
    <t>Непрограммные расходы</t>
  </si>
  <si>
    <t>i4_70701028800000000000</t>
  </si>
  <si>
    <t>8800000000</t>
  </si>
  <si>
    <t>Глава муниципального образования</t>
  </si>
  <si>
    <t>i5_70701028810001000000</t>
  </si>
  <si>
    <t>8810001000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</si>
  <si>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</si>
  <si>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i6_70701028810001000100</t>
  </si>
  <si>
    <t>100</t>
  </si>
  <si>
    <t>Расходы на выплаты персоналу государственных (муниципальных) органов</t>
  </si>
  <si>
    <t>i6_70701028810001000120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</si>
  <si>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</si>
  <si>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</si>
  <si>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</si>
  <si>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</si>
  <si>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</si>
  <si>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</si>
  <si>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</si>
  <si>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</si>
  <si>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i3_70701040000000000000</t>
  </si>
  <si>
    <t>0104</t>
  </si>
  <si>
    <t>Муниципальная программа "Совершенствование и развитие местного самоуправления в Подгощском сельском поселении"</t>
  </si>
  <si>
    <t>i4_70701047700000000000</t>
  </si>
  <si>
    <t>7700000000</t>
  </si>
  <si>
    <t>Подпрограмма " Развитие информационного общества и формирование электронного правительства в Подгощском сельском поселении"</t>
  </si>
  <si>
    <t>i4_70701047720000000000</t>
  </si>
  <si>
    <t>7720000000</t>
  </si>
  <si>
    <t>Информирование населения о деятельности органов местного самоуправления, социально-экономических и общественного-политических процессах</t>
  </si>
  <si>
    <t>i4_70701047720200000000</t>
  </si>
  <si>
    <t>7720200000</t>
  </si>
  <si>
    <t>Реализация  мероприятий в рамках подпрограммы "Развитие развитие информационного общества и формирование электронного правительства в Подгощском сельском поселении"</t>
  </si>
  <si>
    <t>i5_70701047720299990000</t>
  </si>
  <si>
    <t>7720299990</t>
  </si>
  <si>
    <t>Закупка товаров, работ и услуг для обеспечения государственных (муниципальных) нужд</t>
  </si>
  <si>
    <t>i6_70701047720299990200</t>
  </si>
  <si>
    <t>Иные закупки товаров, работ и услуг для обеспечения государственных (муниципальных) нужд</t>
  </si>
  <si>
    <t>i6_70701047720299990240</t>
  </si>
  <si>
    <t>240</t>
  </si>
  <si>
    <t>Прочая закупка товаров, работ и услуг</t>
  </si>
  <si>
    <t>244</t>
  </si>
  <si>
    <t>Подпрограмма "Развитие муниципальной службы в Подгощском сельском поселении"</t>
  </si>
  <si>
    <t>i4_70701047730000000000</t>
  </si>
  <si>
    <t>7730000000</t>
  </si>
  <si>
    <t>Кадровое,информационное,материально техническое и хозяйственное обеспечение деятельности Администрации Подгощского сельского поселения.Повышение уровня профессиональной подготовки муниципальных служащих Подгощского сельского поселения,выборных должностных лиц и иных работников Подгощского сельского поселения</t>
  </si>
  <si>
    <t>i4_70701047730100000000</t>
  </si>
  <si>
    <t>7730100000</t>
  </si>
  <si>
    <t>Расходы на выплату персоналу государственных (муниципальных) органов</t>
  </si>
  <si>
    <t>i5_70701047730101210000</t>
  </si>
  <si>
    <t>7730101210</t>
  </si>
  <si>
    <t>i6_70701047730101210100</t>
  </si>
  <si>
    <t>i6_70701047730101210120</t>
  </si>
  <si>
    <t>i6_70701047730101210200</t>
  </si>
  <si>
    <t>i6_70701047730101210240</t>
  </si>
  <si>
    <t>Закупка энергетических ресурсов</t>
  </si>
  <si>
    <t>247</t>
  </si>
  <si>
    <t>Иные бюджетные ассигнования</t>
  </si>
  <si>
    <t>i6_70701047730101210800</t>
  </si>
  <si>
    <t>800</t>
  </si>
  <si>
    <t>Уплата налогов, сборов и иных платежей</t>
  </si>
  <si>
    <t>i6_70701047730101210850</t>
  </si>
  <si>
    <t>850</t>
  </si>
  <si>
    <t>Уплата прочих налогов, сборов</t>
  </si>
  <si>
    <t>852</t>
  </si>
  <si>
    <t>Возмещение затрат по содержанию штатных единиц,осуществляющих переданные отдельные полномочия области</t>
  </si>
  <si>
    <t>i5_70701047730170280000</t>
  </si>
  <si>
    <t>7730170280</t>
  </si>
  <si>
    <t>i6_70701047730170280100</t>
  </si>
  <si>
    <t>i6_70701047730170280120</t>
  </si>
  <si>
    <t>i6_70701047730170280200</t>
  </si>
  <si>
    <t>i6_70701047730170280240</t>
  </si>
  <si>
    <t>Подпрограмма " Противодействие коррупции в Подгощском сельском поселении"</t>
  </si>
  <si>
    <t>i4_70701047740000000000</t>
  </si>
  <si>
    <t>7740000000</t>
  </si>
  <si>
    <t>Совершенствование муниципальной службы в целях устранения условий,порождающих коррупцию</t>
  </si>
  <si>
    <t>i4_70701047740100000000</t>
  </si>
  <si>
    <t>7740100000</t>
  </si>
  <si>
    <t>Реализация мероприятий в рамках подпрограммы "Противодействие коррупции в Подгощском сельском поселении"</t>
  </si>
  <si>
    <t>i5_70701047740199990000</t>
  </si>
  <si>
    <t>7740199990</t>
  </si>
  <si>
    <t>i6_70701047740199990200</t>
  </si>
  <si>
    <t>i6_70701047740199990240</t>
  </si>
  <si>
    <t>i4_70701048800000000000</t>
  </si>
  <si>
    <t>Возмещение затрат по содержанию штатных единиц осуществляющих преданные полномочия по внешнему муниципальному финансовому контролю</t>
  </si>
  <si>
    <t>i5_70701048850048880000</t>
  </si>
  <si>
    <t>8850048880</t>
  </si>
  <si>
    <t>Межбюджетные трансферты</t>
  </si>
  <si>
    <t>i6_70701048850048880500</t>
  </si>
  <si>
    <t>Иные межбюджетные трансферты</t>
  </si>
  <si>
    <t>540</t>
  </si>
  <si>
    <t>Другие общегосударственные вопросы</t>
  </si>
  <si>
    <t>i3_70701130000000000000</t>
  </si>
  <si>
    <t>0113</t>
  </si>
  <si>
    <t>Муниципальная программа"Развитие и совершенствование форм местного самоуправления на территории Подгощского сельского поселения"</t>
  </si>
  <si>
    <t>i4_70701137500000000000</t>
  </si>
  <si>
    <t>7500000000</t>
  </si>
  <si>
    <t>Популяризация форм участия населения в организации местного самоуправления, стимулирование социальной активности,достижений гражда, ТОС,добившихся значительных успехов в трудовой деятельности и общественной работе.</t>
  </si>
  <si>
    <t>i4_70701137500200000000</t>
  </si>
  <si>
    <t>7500200000</t>
  </si>
  <si>
    <t>Реализация  прочих мероприятий в рамках муниципальной программы "Развитие и совершенствование форм  местного самоуправления на территории Подгощского сельского поселения"</t>
  </si>
  <si>
    <t>i5_70701137500299990000</t>
  </si>
  <si>
    <t>7500299990</t>
  </si>
  <si>
    <t>i6_70701137500299990200</t>
  </si>
  <si>
    <t>i6_70701137500299990240</t>
  </si>
  <si>
    <t>i4_70701137700000000000</t>
  </si>
  <si>
    <t>Подпрограмма "Развитие и реформирование местного самоуправления в Подгощском сельском поселении"</t>
  </si>
  <si>
    <t>i4_70701137710000000000</t>
  </si>
  <si>
    <t>7710000000</t>
  </si>
  <si>
    <t>Информационная поддержка реформы местного самоуправления</t>
  </si>
  <si>
    <t>i4_70701137710100000000</t>
  </si>
  <si>
    <t>7710100000</t>
  </si>
  <si>
    <t>Реализация  мероприятий в рамках подпрограммы "Развитие и реформирование местного самоуправления в Подгощском сельском поселении"</t>
  </si>
  <si>
    <t>i5_70701137710199990000</t>
  </si>
  <si>
    <t>7710199990</t>
  </si>
  <si>
    <t>i6_70701137710199990200</t>
  </si>
  <si>
    <t>i6_70701137710199990240</t>
  </si>
  <si>
    <t>Методическое сопровождение деятельности Администрации Подгощского сельского поселения</t>
  </si>
  <si>
    <t>i4_70701137710200000000</t>
  </si>
  <si>
    <t>7710200000</t>
  </si>
  <si>
    <t>i5_70701137710299990000</t>
  </si>
  <si>
    <t>7710299990</t>
  </si>
  <si>
    <t>i6_70701137710299990800</t>
  </si>
  <si>
    <t>i6_70701137710299990850</t>
  </si>
  <si>
    <t>Уплата иных платежей</t>
  </si>
  <si>
    <t>853</t>
  </si>
  <si>
    <t>НАЦИОНАЛЬНАЯ ОБОРОНА</t>
  </si>
  <si>
    <t>i2_70702000000000000000</t>
  </si>
  <si>
    <t>0200</t>
  </si>
  <si>
    <t>Мобилизационная и вневойсковая подготовка</t>
  </si>
  <si>
    <t>i3_70702030000000000000</t>
  </si>
  <si>
    <t>0203</t>
  </si>
  <si>
    <t>i5_70702038820151180000</t>
  </si>
  <si>
    <t>8820151180</t>
  </si>
  <si>
    <t>i6_70702038820151180100</t>
  </si>
  <si>
    <t>i6_70702038820151180120</t>
  </si>
  <si>
    <t>i6_70702038820151180200</t>
  </si>
  <si>
    <t>i6_70702038820151180240</t>
  </si>
  <si>
    <t>НАЦИОНАЛЬНАЯ БЕЗОПАСНОСТЬ И ПРАВООХРАНИТЕЛЬНАЯ ДЕЯТЕЛЬНОСТЬ</t>
  </si>
  <si>
    <t>i2_70703000000000000000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</si>
  <si>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</si>
  <si>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</si>
  <si>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i3_70703100000000000000</t>
  </si>
  <si>
    <t>0310</t>
  </si>
  <si>
    <t>Муниципальная программа "Безопасность жизнедеятельности на территории Подгощского сельского поселения"</t>
  </si>
  <si>
    <t>i4_70703107800000000000</t>
  </si>
  <si>
    <t>7800000000</t>
  </si>
  <si>
    <t>Подпрограмм "Обеспечение пожарной безопасности на территории Подгощского сельского поселения"</t>
  </si>
  <si>
    <t>i4_70703107810000000000</t>
  </si>
  <si>
    <t>7810000000</t>
  </si>
  <si>
    <t>Усиление противопожарной защиты объектов и населенных пунктов Подгощского сельского поселения</t>
  </si>
  <si>
    <t>i4_70703107810100000000</t>
  </si>
  <si>
    <t>7810100000</t>
  </si>
  <si>
    <t>Реализация  мероприятий  в рамках подпрограммы "Обеспечение пожарной безопасности на территории Подгощского сельского поселения"</t>
  </si>
  <si>
    <t>i5_70703107810199990000</t>
  </si>
  <si>
    <t>7810199990</t>
  </si>
  <si>
    <t>i6_70703107810199990200</t>
  </si>
  <si>
    <t>i6_70703107810199990240</t>
  </si>
  <si>
    <t>Другие вопросы в области национальной безопасности и правоохранительной деятельности</t>
  </si>
  <si>
    <t>i3_70703140000000000000</t>
  </si>
  <si>
    <t>0314</t>
  </si>
  <si>
    <t>i4_70703147800000000000</t>
  </si>
  <si>
    <t>Реализация мероприятий подпрограммы "О мерах по борьбе с преступностью и профилактике правонарушений в Подгощском сельском поселении"</t>
  </si>
  <si>
    <t>i4_70703147840000000000</t>
  </si>
  <si>
    <t>7840000000</t>
  </si>
  <si>
    <t>Обеспечение пропаганды по профилактики проявления терроризма и экстремизма, преступлений и иных правонарушений</t>
  </si>
  <si>
    <t>i4_70703147840100000000</t>
  </si>
  <si>
    <t>7840100000</t>
  </si>
  <si>
    <t>Реализация  мероприятий в рамках подпрограммы " О мерах по борьбе с преступностью и профилактике правонарушений в Подгощском сельском поселении"</t>
  </si>
  <si>
    <t>i5_70703147840199990000</t>
  </si>
  <si>
    <t>7840199990</t>
  </si>
  <si>
    <t>i6_70703147840199990200</t>
  </si>
  <si>
    <t>i6_70703147840199990240</t>
  </si>
  <si>
    <t>НАЦИОНАЛЬНАЯ ЭКОНОМИКА</t>
  </si>
  <si>
    <t>i2_70704000000000000000</t>
  </si>
  <si>
    <t>0400</t>
  </si>
  <si>
    <t>Дорожное хозяйство (дорожные фонды)</t>
  </si>
  <si>
    <t>i3_70704090000000000000</t>
  </si>
  <si>
    <t>0409</t>
  </si>
  <si>
    <t>Муниципальная программа "Совершенствование и развитие сети автомобильных дорог Подгощского сельского поселения"</t>
  </si>
  <si>
    <t>i4_70704097900000000000</t>
  </si>
  <si>
    <t>7900000000</t>
  </si>
  <si>
    <t>Создание условий для устойчивого функционирования транспортной системы Подгощского сельского поселения, повышение безопасности дорожного движения</t>
  </si>
  <si>
    <t>i4_70704097900100000000</t>
  </si>
  <si>
    <t>7900100000</t>
  </si>
  <si>
    <t>Организация работ по содержанию автомобильных дорог общего пользования местного значения, улично-дорожной сети (сезонное содержание)</t>
  </si>
  <si>
    <t>i5_70704097900144440000</t>
  </si>
  <si>
    <t>7900144440</t>
  </si>
  <si>
    <t>i6_70704097900144440200</t>
  </si>
  <si>
    <t>i6_70704097900144440240</t>
  </si>
  <si>
    <t>Организация работ по содержанию автомобильных дорог общего пользования местного значения, улично-дорожной сети (сезонное содержание) в соответствии с государственной программой Новгородской области "Совершенствование и содержание дорожного хозяйства Новгородской области(за исключением автомобильных дорог федерального значения) на 2014-2022 годы"</t>
  </si>
  <si>
    <t>i5_70704097900171520000</t>
  </si>
  <si>
    <t>7900171520</t>
  </si>
  <si>
    <t>i6_70704097900171520200</t>
  </si>
  <si>
    <t>i6_70704097900171520240</t>
  </si>
  <si>
    <t>i5_707040979001S1520000</t>
  </si>
  <si>
    <t>79001S1520</t>
  </si>
  <si>
    <t>i6_707040979001S1520200</t>
  </si>
  <si>
    <t>i6_707040979001S1520240</t>
  </si>
  <si>
    <t>Оформление в собственность  сельского поселения автомобильных дорог общего пользования местного значения</t>
  </si>
  <si>
    <t>i4_70704097900200000000</t>
  </si>
  <si>
    <t>7900200000</t>
  </si>
  <si>
    <t>Реализация мероприятий в рамках программы " Совершенствование и развитие сети автомобильных дорог Подгощского сельского поселения"</t>
  </si>
  <si>
    <t>i5_70704097900244440000</t>
  </si>
  <si>
    <t>7900244440</t>
  </si>
  <si>
    <t>i6_70704097900244440200</t>
  </si>
  <si>
    <t>i6_70704097900244440240</t>
  </si>
  <si>
    <t>Другие вопросы в области национальной экономики</t>
  </si>
  <si>
    <t>i3_70704120000000000000</t>
  </si>
  <si>
    <t>0412</t>
  </si>
  <si>
    <t>i4_70704127800000000000</t>
  </si>
  <si>
    <t>Подпрограммы "Обеспечение безопасности людей на водных объектах на территории Подгощского сельского поселения"</t>
  </si>
  <si>
    <t>i4_70704127820000000000</t>
  </si>
  <si>
    <t>7820000000</t>
  </si>
  <si>
    <t>Осуществление регистрации права муниципальной собсьвенности на земельный участок</t>
  </si>
  <si>
    <t>i4_70704127820200000000</t>
  </si>
  <si>
    <t>7820200000</t>
  </si>
  <si>
    <t>Реализация  мероприятий в рамках подпрограммы "Обеспечение безопасности людей на водных объектах на территории Подгощского сельского поселения"</t>
  </si>
  <si>
    <t>i5_70704127820299990000</t>
  </si>
  <si>
    <t>7820299990</t>
  </si>
  <si>
    <t>i6_70704127820299990200</t>
  </si>
  <si>
    <t>i6_70704127820299990240</t>
  </si>
  <si>
    <t>Муниципальная программа " Благоустройство  территории Подгощского сельского поселения" поселения"</t>
  </si>
  <si>
    <t>i4_70704128400000000000</t>
  </si>
  <si>
    <t>8400000000</t>
  </si>
  <si>
    <t>Осуществление регистрации права муниципальной собственности на земельные участки</t>
  </si>
  <si>
    <t>i4_70704128420300000000</t>
  </si>
  <si>
    <t>8420300000</t>
  </si>
  <si>
    <t>Реализация мероприятий в рамках подпрограммы"Прочие мероприятия  по благоустройству территории Подгощского сльского поселения"</t>
  </si>
  <si>
    <t>i5_70704128420399990000</t>
  </si>
  <si>
    <t>8420399990</t>
  </si>
  <si>
    <t>i6_70704128420399990200</t>
  </si>
  <si>
    <t>i6_70704128420399990240</t>
  </si>
  <si>
    <t>ЖИЛИЩНО-КОММУНАЛЬНОЕ ХОЗЯЙСТВО</t>
  </si>
  <si>
    <t>i2_70705000000000000000</t>
  </si>
  <si>
    <t>0500</t>
  </si>
  <si>
    <t>Благоустройство</t>
  </si>
  <si>
    <t>i3_70705030000000000000</t>
  </si>
  <si>
    <t>0503</t>
  </si>
  <si>
    <t>i4_70705037800000000000</t>
  </si>
  <si>
    <t>i4_70705037820000000000</t>
  </si>
  <si>
    <t>Обеспечение надлежащего состояния мест массового отдыха населения на воде</t>
  </si>
  <si>
    <t>i4_70705037820100000000</t>
  </si>
  <si>
    <t>7820100000</t>
  </si>
  <si>
    <t>i5_70705037820199990000</t>
  </si>
  <si>
    <t>7820199990</t>
  </si>
  <si>
    <t>i6_70705037820199990200</t>
  </si>
  <si>
    <t>i6_70705037820199990240</t>
  </si>
  <si>
    <t>Муниципальная программа "Содержание мест захоронений Подгощского сельского поселения"</t>
  </si>
  <si>
    <t>i4_70705038100000000000</t>
  </si>
  <si>
    <t>8100000000</t>
  </si>
  <si>
    <t>Организация благоустройства  и содержания территории воинских захоронений</t>
  </si>
  <si>
    <t>i4_70705038100100000000</t>
  </si>
  <si>
    <t>8100100000</t>
  </si>
  <si>
    <t>Реализация  мероприятий в рамках программы "Содержание мест захоронения Подгощского сельского поселения"</t>
  </si>
  <si>
    <t>i5_70705038100199990000</t>
  </si>
  <si>
    <t>8100199990</t>
  </si>
  <si>
    <t>i6_70705038100199990200</t>
  </si>
  <si>
    <t>i6_70705038100199990240</t>
  </si>
  <si>
    <t>Организация благоустройства содержание территории гражданских захоронений</t>
  </si>
  <si>
    <t>i4_70705038100200000000</t>
  </si>
  <si>
    <t>8100200000</t>
  </si>
  <si>
    <t>Реализация  мероприятий в рамках программы "Содержание мест захоронений Подгощского сельского поселения"</t>
  </si>
  <si>
    <t>i5_70705038100299990000</t>
  </si>
  <si>
    <t>8100299990</t>
  </si>
  <si>
    <t>i6_70705038100299990200</t>
  </si>
  <si>
    <t>i6_70705038100299990240</t>
  </si>
  <si>
    <t>i4_70705038400000000000</t>
  </si>
  <si>
    <t>Подпрограмма " Содержание и ремонт уличного освещения Подгощского сельского поселения"</t>
  </si>
  <si>
    <t>i4_70705038410000000000</t>
  </si>
  <si>
    <t>8410000000</t>
  </si>
  <si>
    <t>Обеспечение освещением населенных пунктов на территории Подгощского сельского посления</t>
  </si>
  <si>
    <t>i4_70705038410100000000</t>
  </si>
  <si>
    <t>8410100000</t>
  </si>
  <si>
    <t>Реализация  мероприятий в рамках подпрограммы "Содержание и ремонт уличного освещения Подгощского сельского поселения"</t>
  </si>
  <si>
    <t>i5_70705038410199990000</t>
  </si>
  <si>
    <t>8410199990</t>
  </si>
  <si>
    <t>i6_70705038410199990200</t>
  </si>
  <si>
    <t>i6_70705038410199990240</t>
  </si>
  <si>
    <t>Подпрограмма "Прочие мероприятия по благоустройству территории Подгощского сельского поселения"</t>
  </si>
  <si>
    <t>i4_70705038420000000000</t>
  </si>
  <si>
    <t>8420000000</t>
  </si>
  <si>
    <t>Организация озеленения на территории Подгощского сельского поселения территории поселения</t>
  </si>
  <si>
    <t>i4_70705038420100000000</t>
  </si>
  <si>
    <t>8420100000</t>
  </si>
  <si>
    <t>Организация работ  в сфере благоустройства, связанных с финансовым обеспечением первоочередных расходов (Спиливание и уборка старых днревиев)</t>
  </si>
  <si>
    <t>i5_70705038420161400000</t>
  </si>
  <si>
    <t>8420161400</t>
  </si>
  <si>
    <t>i6_70705038420161400200</t>
  </si>
  <si>
    <t>i6_70705038420161400240</t>
  </si>
  <si>
    <t>Реализация  мероприятий в рамках подпрограммы "Прочие мероприятия  по блаОрганизация озеленения на территории Подгощского сельского поселения"</t>
  </si>
  <si>
    <t>i5_70705038420199990000</t>
  </si>
  <si>
    <t>8420199990</t>
  </si>
  <si>
    <t>i6_70705038420199990200</t>
  </si>
  <si>
    <t>i6_70705038420199990240</t>
  </si>
  <si>
    <t>Прочие мероприятия  по благоустройству территории  Подгощского сельского поселения"</t>
  </si>
  <si>
    <t>i4_70705038420200000000</t>
  </si>
  <si>
    <t>8420200000</t>
  </si>
  <si>
    <t>Организация работ в сфере благоустройства, связанных с финансовым обеспечением первоочередных расходов (Приобретение детских игровых конструкций</t>
  </si>
  <si>
    <t>i5_70705038420261400000</t>
  </si>
  <si>
    <t>8420261400</t>
  </si>
  <si>
    <t>i6_70705038420261400200</t>
  </si>
  <si>
    <t>i6_70705038420261400240</t>
  </si>
  <si>
    <t>Реализация проектов местных инициатив граждан  по благоустройству в том числе: благоустройство гражданского кладбища вблизи д. Углы Шимского района Новгородской (установка ограждения территории кладбища) Решение собрания ТОС Коломо"  от16.03.2021 года.</t>
  </si>
  <si>
    <t>i5_70705038420272090000</t>
  </si>
  <si>
    <t>8420272090</t>
  </si>
  <si>
    <t>i6_70705038420272090200</t>
  </si>
  <si>
    <t>i6_70705038420272090240</t>
  </si>
  <si>
    <t>Реализация  мероприятий в рамках подпрограммы "Прочие мероприятия по благоустройству территории  Подгощского сельского поселения"</t>
  </si>
  <si>
    <t>i5_70705038420299990000</t>
  </si>
  <si>
    <t>8420299990</t>
  </si>
  <si>
    <t>i6_70705038420299990200</t>
  </si>
  <si>
    <t>i6_70705038420299990240</t>
  </si>
  <si>
    <t>Реализация проектов местных инициатив граждан  по благоустройству в том числе: благоустройство гражданского кладбища вблизи д.Углы Шимского района Новгородской области (установка ограждения территории кладбища) Решение собрания ТОС "Коломот" от 16.03.2021 года</t>
  </si>
  <si>
    <t>i5_707050384202S2090000</t>
  </si>
  <si>
    <t>84202S2090</t>
  </si>
  <si>
    <t>i6_707050384202S2090200</t>
  </si>
  <si>
    <t>i6_707050384202S2090240</t>
  </si>
  <si>
    <t>Муниципальная программа "Комплексное развитие сельской территории Подгощского сельского поселения"</t>
  </si>
  <si>
    <t>i4_70705038500000000000</t>
  </si>
  <si>
    <t>8500000000</t>
  </si>
  <si>
    <t>Реализация общественно значимого роекта по благоустройству сельской территории Подгощского сельского поселения</t>
  </si>
  <si>
    <t>i4_70705038500100000000</t>
  </si>
  <si>
    <t>8500100000</t>
  </si>
  <si>
    <t>Реализация мероприятий в рамках программы "Комплексное развитие сельской территории Подгощского сельского поселения"</t>
  </si>
  <si>
    <t>i5_707050385001N5764000</t>
  </si>
  <si>
    <t>85001N5764</t>
  </si>
  <si>
    <t>i6_707050385001N5764200</t>
  </si>
  <si>
    <t>i6_707050385001N5764240</t>
  </si>
  <si>
    <t>Реализация мероприятий  в рамках программы Комплексное развитие сельской территории Подгощского сельского поселения"</t>
  </si>
  <si>
    <t>i5_707050385001S5764000</t>
  </si>
  <si>
    <t>85001S5764</t>
  </si>
  <si>
    <t>i6_707050385001S5764200</t>
  </si>
  <si>
    <t>i6_707050385001S5764240</t>
  </si>
  <si>
    <t>Другие вопросы в области жилищно-коммунального хозяйства</t>
  </si>
  <si>
    <t>i3_70705050000000000000</t>
  </si>
  <si>
    <t>0505</t>
  </si>
  <si>
    <t>i4_70705057800000000000</t>
  </si>
  <si>
    <t>Пподпрограмма "Обеспечение безопасности и содержания гидротехнических сооружений Подгощского сельского поселения"</t>
  </si>
  <si>
    <t>i4_70705057830000000000</t>
  </si>
  <si>
    <t>7830000000</t>
  </si>
  <si>
    <t>Создание условий для обеспечения населения Подгощского сельского поселения водой для хозяйственных и бытовых нужд</t>
  </si>
  <si>
    <t>i4_70705057830100000000</t>
  </si>
  <si>
    <t>7830100000</t>
  </si>
  <si>
    <t>Реализация  мероприятий в рамках подпрограммы "Обеспечение безопасности и содержания гидротехнических сооружений Подгощского сельского поселения"</t>
  </si>
  <si>
    <t>i5_70705057830199990000</t>
  </si>
  <si>
    <t>7830199990</t>
  </si>
  <si>
    <t>i6_70705057830199990200</t>
  </si>
  <si>
    <t>i6_70705057830199990240</t>
  </si>
  <si>
    <t>ОБРАЗОВАНИЕ</t>
  </si>
  <si>
    <t>i2_70707000000000000000</t>
  </si>
  <si>
    <t>0700</t>
  </si>
  <si>
    <t>Молодежная политика</t>
  </si>
  <si>
    <t>i3_70707070000000000000</t>
  </si>
  <si>
    <t>0707</t>
  </si>
  <si>
    <t>Муниципальная программа "Развитие молодежной политики, культуры, патриотизма, физической культуры и спорта Подгощского  сельского поселения"</t>
  </si>
  <si>
    <t>i4_70707078200000000000</t>
  </si>
  <si>
    <t>8200000000</t>
  </si>
  <si>
    <t>Подпрограмма "Патриотичесое воспитание детей и молодежи Подгощского сельского поселения"</t>
  </si>
  <si>
    <t>i4_70707078210000000000</t>
  </si>
  <si>
    <t>8210000000</t>
  </si>
  <si>
    <t>Совершенствование системы патриотического воспитания детей и молодежи, обеспечивающей развитие демократического общества, формирование у населения высокого патриотического сознания, верности отечеству, готовности к выполнению конституционных обязанностей</t>
  </si>
  <si>
    <t>i4_70707078210100000000</t>
  </si>
  <si>
    <t>8210100000</t>
  </si>
  <si>
    <t>Реализация  мероприятий в рамках подпрограммы "Патриотическое воспитание детей и молодежи Подгощского сельского поселения"</t>
  </si>
  <si>
    <t>i5_70707078210199990000</t>
  </si>
  <si>
    <t>8210199990</t>
  </si>
  <si>
    <t>i6_70707078210199990200</t>
  </si>
  <si>
    <t>i6_70707078210199990240</t>
  </si>
  <si>
    <t>Другие вопросы в области образования</t>
  </si>
  <si>
    <t>i3_70707090000000000000</t>
  </si>
  <si>
    <t>0709</t>
  </si>
  <si>
    <t>i4_70707097700000000000</t>
  </si>
  <si>
    <t>i4_70707097730000000000</t>
  </si>
  <si>
    <t>i4_70707097730100000000</t>
  </si>
  <si>
    <t>Проведение профессиональной переподготовки выборных должностных лиц, служащих и муниципальных служащих</t>
  </si>
  <si>
    <t>i5_70707097730142280000</t>
  </si>
  <si>
    <t>7730142280</t>
  </si>
  <si>
    <t>i6_70707097730142280200</t>
  </si>
  <si>
    <t>i6_70707097730142280240</t>
  </si>
  <si>
    <t>КУЛЬТУРА, КИНЕМАТОГРАФИЯ</t>
  </si>
  <si>
    <t>i2_70708000000000000000</t>
  </si>
  <si>
    <t>0800</t>
  </si>
  <si>
    <t>Культура</t>
  </si>
  <si>
    <t>i3_70708010000000000000</t>
  </si>
  <si>
    <t>0801</t>
  </si>
  <si>
    <t>i4_70708018200000000000</t>
  </si>
  <si>
    <t>Подпрограмма "Развитие культуры на территории Подгощского сельского поселения"</t>
  </si>
  <si>
    <t>i4_70708018220000000000</t>
  </si>
  <si>
    <t>8220000000</t>
  </si>
  <si>
    <t>Создание благоприятных условий для развития культуры на территории Подгощского сельского поселения, реализация творческого потенциала каждой личности, укрепление семейных ценностей и традиций</t>
  </si>
  <si>
    <t>i4_70708018220100000000</t>
  </si>
  <si>
    <t>8220100000</t>
  </si>
  <si>
    <t>Реализация  мероприятий в рамках подпрограммы "Развитие культуры на территории Подгощского сельского поселения"</t>
  </si>
  <si>
    <t>i5_70708018220199990000</t>
  </si>
  <si>
    <t>8220199990</t>
  </si>
  <si>
    <t>i6_70708018220199990200</t>
  </si>
  <si>
    <t>i6_70708018220199990240</t>
  </si>
  <si>
    <t>СОЦИАЛЬНАЯ ПОЛИТИКА</t>
  </si>
  <si>
    <t>i2_70710000000000000000</t>
  </si>
  <si>
    <t>1000</t>
  </si>
  <si>
    <t>Пенсионное обеспечение</t>
  </si>
  <si>
    <t>i3_70710010000000000000</t>
  </si>
  <si>
    <t>1001</t>
  </si>
  <si>
    <t>i4_70710017700000000000</t>
  </si>
  <si>
    <t>i4_70710017730000000000</t>
  </si>
  <si>
    <t>Обеспечение доплаты к пенсиям муниципальных служащих</t>
  </si>
  <si>
    <t>i4_70710017730300000000</t>
  </si>
  <si>
    <t>7730300000</t>
  </si>
  <si>
    <t>Организация выплат пенсии за выслугу лет на муниципальной службе</t>
  </si>
  <si>
    <t>i5_70710017730341010000</t>
  </si>
  <si>
    <t>7730341010</t>
  </si>
  <si>
    <t>Социальное обеспечение и иные выплаты населению</t>
  </si>
  <si>
    <t>i6_70710017730341010300</t>
  </si>
  <si>
    <t>300</t>
  </si>
  <si>
    <t>Публичные нормативные социальные выплаты гражданам</t>
  </si>
  <si>
    <t>i6_70710017730341010310</t>
  </si>
  <si>
    <t>310</t>
  </si>
  <si>
    <t>Иные пенсии, социальные доплаты к пенсиям</t>
  </si>
  <si>
    <t>312</t>
  </si>
  <si>
    <t>ФИЗИЧЕСКАЯ КУЛЬТУРА И СПОРТ</t>
  </si>
  <si>
    <t>i2_70711000000000000000</t>
  </si>
  <si>
    <t>1100</t>
  </si>
  <si>
    <t>Массовый спорт</t>
  </si>
  <si>
    <t>i3_70711020000000000000</t>
  </si>
  <si>
    <t>1102</t>
  </si>
  <si>
    <t>i4_70711028200000000000</t>
  </si>
  <si>
    <t>Подпрограмма "Развитие физической культуры и спорта  на территории Подгощского сельского поселения"</t>
  </si>
  <si>
    <t>i4_70711028230000000000</t>
  </si>
  <si>
    <t>8230000000</t>
  </si>
  <si>
    <t>Повышение интереса населения Подгощского сельского поселения к  занятиям физической культуры и спорта</t>
  </si>
  <si>
    <t>i4_70711028230100000000</t>
  </si>
  <si>
    <t>8230100000</t>
  </si>
  <si>
    <t>Реализация  мероприятий в рамках подпрограммы "Развитие физической культуры и спорта среди детей и молодежи на территории Подгощского сельского поселения"</t>
  </si>
  <si>
    <t>i5_70711028230199990000</t>
  </si>
  <si>
    <t>8230199990</t>
  </si>
  <si>
    <t>i6_70711028230199990200</t>
  </si>
  <si>
    <t>i6_70711028230199990240</t>
  </si>
  <si>
    <t>Федеральное казначейство</t>
  </si>
  <si>
    <t>00000000000000000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</si>
  <si>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</si>
  <si>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</si>
  <si>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</si>
  <si>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</si>
  <si>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</si>
  <si>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</si>
  <si>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</si>
  <si>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</si>
  <si>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</si>
  <si>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</si>
  <si>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</si>
  <si>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</si>
  <si>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</si>
  <si>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</si>
  <si>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</si>
  <si>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</si>
  <si>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</si>
  <si>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</si>
  <si>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</si>
  <si>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</si>
  <si>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</si>
  <si>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</si>
  <si>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</si>
  <si>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</si>
  <si>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</si>
  <si>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</si>
  <si>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</si>
  <si>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</si>
  <si>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</si>
  <si>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</si>
  <si>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Федеральная налоговая служба</t>
  </si>
  <si>
    <t>182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</si>
  <si>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</si>
  <si>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</si>
  <si>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</si>
  <si>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</si>
  <si>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</si>
  <si>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</si>
  <si>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</si>
  <si>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</si>
  <si>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</si>
  <si>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</si>
  <si>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</si>
  <si>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</si>
  <si>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</si>
  <si>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</si>
  <si>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</si>
  <si>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</si>
  <si>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</si>
  <si>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</si>
  <si>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</si>
  <si>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</si>
  <si>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</si>
  <si>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</si>
  <si>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</si>
  <si>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</si>
  <si>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</si>
  <si>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</si>
  <si>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</si>
  <si>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</si>
  <si>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</si>
  <si>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</si>
  <si>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</si>
  <si>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</si>
  <si>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</si>
  <si>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</si>
  <si>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</si>
  <si>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</si>
  <si>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</si>
  <si>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</si>
  <si>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</si>
  <si>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</si>
  <si>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</si>
  <si>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</si>
  <si>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</si>
  <si>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</si>
  <si>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i2_70710800000000000000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</si>
  <si>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</si>
  <si>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</si>
  <si>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i2_70710804000010000110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</si>
  <si>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</si>
  <si>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</si>
  <si>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</si>
  <si>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</si>
  <si>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i2_70711100000000000000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</si>
  <si>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</si>
  <si>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</si>
  <si>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i2_70711105000000000120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</si>
  <si>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</si>
  <si>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</si>
  <si>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i2_70711105020000000120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</si>
  <si>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</si>
  <si>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</si>
  <si>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</si>
  <si>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</si>
  <si>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i2_70711105070000000120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</si>
  <si>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</si>
  <si>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</si>
  <si>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</si>
  <si>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</si>
  <si>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i2_70711400000000000000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</si>
  <si>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</si>
  <si>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</si>
  <si>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i2_70711406000000000430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</si>
  <si>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</si>
  <si>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</si>
  <si>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i2_70711406020000000430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</si>
  <si>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</si>
  <si>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</si>
  <si>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</si>
  <si>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</si>
  <si>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i2_70720000000000000000</t>
  </si>
  <si>
    <t>БЕЗВОЗМЕЗДНЫЕ ПОСТУПЛЕНИЯ ОТ ДРУГИХ БЮДЖЕТОВ БЮДЖЕТНОЙ СИСТЕМЫ РОССИЙСКОЙ ФЕДЕРАЦИИ</t>
  </si>
  <si>
    <t>20200000000000000</t>
  </si>
  <si>
    <t>i2_70720200000000000000</t>
  </si>
  <si>
    <t>Дотации бюджетам бюджетной системы Российской Федерации</t>
  </si>
  <si>
    <t>20210000000000150</t>
  </si>
  <si>
    <t>i2_70720210000000000150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</si>
  <si>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</si>
  <si>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</si>
  <si>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i2_70720216001000000150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</si>
  <si>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</si>
  <si>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</si>
  <si>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</si>
  <si>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</si>
  <si>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i2_70720220000000000150</t>
  </si>
  <si>
    <t>Субсидии бюджетам на обеспечение комплексного развития сельских территорий</t>
  </si>
  <si>
    <t>20225576000000150</t>
  </si>
  <si>
    <t>i2_70720225576000000150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</si>
  <si>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</si>
  <si>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</si>
  <si>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</si>
  <si>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</si>
  <si>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i2_70720229999000000150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</si>
  <si>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</si>
  <si>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</si>
  <si>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</si>
  <si>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</si>
  <si>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i2_70720230000000000150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</si>
  <si>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</si>
  <si>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</si>
  <si>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i2_70720230024000000150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</si>
  <si>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</si>
  <si>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</si>
  <si>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</si>
  <si>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</si>
  <si>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i2_70720235118000000150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</si>
  <si>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</si>
  <si>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</si>
  <si>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</si>
  <si>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i2_70720240000000000150</t>
  </si>
  <si>
    <t>Прочие межбюджетные трансферты, передаваемые бюджетам</t>
  </si>
  <si>
    <t>20249999000000150</t>
  </si>
  <si>
    <t>i2_70720249999000000150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</si>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</sst>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34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lightGray">
        <bgColor indexed="42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4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5" borderId="0" applyNumberFormat="0" applyBorder="0" applyAlignment="0" applyProtection="0"/>
    <xf numFmtId="0" fontId="6" fillId="16" borderId="0" applyNumberFormat="0" applyBorder="0" applyAlignment="0" applyProtection="0"/>
    <xf numFmtId="0" fontId="6" fillId="10" borderId="0" applyNumberFormat="0" applyBorder="0" applyAlignment="0" applyProtection="0"/>
    <xf numFmtId="0" fontId="6" fillId="17" borderId="0" applyNumberFormat="0" applyBorder="0" applyAlignment="0" applyProtection="0"/>
    <xf numFmtId="0" fontId="6" fillId="4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1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4" borderId="2" applyNumberFormat="0" applyAlignment="0" applyProtection="0"/>
    <xf numFmtId="0" fontId="8" fillId="25" borderId="2" applyNumberFormat="0" applyAlignment="0" applyProtection="0"/>
    <xf numFmtId="0" fontId="8" fillId="25" borderId="2" applyNumberFormat="0" applyAlignment="0" applyProtection="0"/>
    <xf numFmtId="0" fontId="9" fillId="24" borderId="1" applyNumberFormat="0" applyAlignment="0" applyProtection="0"/>
    <xf numFmtId="0" fontId="22" fillId="25" borderId="1" applyNumberFormat="0" applyAlignment="0" applyProtection="0"/>
    <xf numFmtId="0" fontId="22" fillId="25" borderId="1" applyNumberFormat="0" applyAlignment="0" applyProtection="0"/>
    <xf numFmtId="0" fontId="10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11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12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26" borderId="11" applyNumberFormat="0" applyAlignment="0" applyProtection="0"/>
    <xf numFmtId="0" fontId="14" fillId="26" borderId="11" applyNumberFormat="0" applyAlignment="0" applyProtection="0"/>
    <xf numFmtId="0" fontId="1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6" borderId="12" applyNumberFormat="0" applyFont="0" applyAlignment="0" applyProtection="0"/>
    <xf numFmtId="0" fontId="5" fillId="6" borderId="12" applyNumberFormat="0" applyFont="0" applyAlignment="0" applyProtection="0"/>
    <xf numFmtId="0" fontId="4" fillId="6" borderId="12" applyNumberFormat="0" applyFont="0" applyAlignment="0" applyProtection="0"/>
    <xf numFmtId="0" fontId="4" fillId="6" borderId="12" applyNumberFormat="0" applyFont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</cellStyleXfs>
  <cellXfs count="228">
    <xf numFmtId="0" fontId="0" fillId="0" borderId="0" xfId="0"/>
    <xf numFmtId="0" fontId="2" fillId="0" borderId="15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6" xfId="0" applyBorder="1" applyAlignment="1">
      <alignment horizontal="left"/>
    </xf>
    <xf numFmtId="0" fontId="0" fillId="0" borderId="16" xfId="0" applyBorder="1" applyAlignment="1"/>
    <xf numFmtId="49" fontId="0" fillId="0" borderId="16" xfId="0" applyNumberFormat="1" applyBorder="1"/>
    <xf numFmtId="0" fontId="0" fillId="0" borderId="16" xfId="0" applyBorder="1"/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left" wrapText="1"/>
    </xf>
    <xf numFmtId="49" fontId="3" fillId="0" borderId="19" xfId="0" applyNumberFormat="1" applyFont="1" applyBorder="1" applyAlignment="1">
      <alignment horizontal="center" wrapText="1"/>
    </xf>
    <xf numFmtId="49" fontId="3" fillId="0" borderId="20" xfId="0" applyNumberFormat="1" applyFont="1" applyBorder="1" applyAlignment="1">
      <alignment horizontal="left" wrapText="1"/>
    </xf>
    <xf numFmtId="0" fontId="3" fillId="0" borderId="21" xfId="0" applyFont="1" applyBorder="1" applyAlignment="1">
      <alignment horizontal="left" wrapText="1"/>
    </xf>
    <xf numFmtId="49" fontId="2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6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22" xfId="0" applyFont="1" applyBorder="1" applyAlignment="1">
      <alignment horizontal="left" wrapText="1"/>
    </xf>
    <xf numFmtId="49" fontId="2" fillId="0" borderId="24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7" xfId="0" applyNumberFormat="1" applyFont="1" applyBorder="1" applyAlignment="1">
      <alignment horizontal="center"/>
    </xf>
    <xf numFmtId="4" fontId="2" fillId="0" borderId="25" xfId="0" applyNumberFormat="1" applyFont="1" applyBorder="1" applyAlignment="1">
      <alignment horizontal="center"/>
    </xf>
    <xf numFmtId="4" fontId="2" fillId="0" borderId="23" xfId="0" applyNumberFormat="1" applyFont="1" applyBorder="1" applyAlignment="1">
      <alignment horizontal="right"/>
    </xf>
    <xf numFmtId="4" fontId="2" fillId="0" borderId="15" xfId="0" applyNumberFormat="1" applyFont="1" applyBorder="1" applyAlignment="1">
      <alignment horizontal="right"/>
    </xf>
    <xf numFmtId="49" fontId="3" fillId="27" borderId="26" xfId="0" applyNumberFormat="1" applyFont="1" applyFill="1" applyBorder="1" applyAlignment="1">
      <alignment horizontal="center" wrapText="1"/>
    </xf>
    <xf numFmtId="49" fontId="3" fillId="27" borderId="27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27" borderId="28" xfId="0" applyFont="1" applyFill="1" applyBorder="1" applyAlignment="1">
      <alignment horizontal="left" wrapText="1"/>
    </xf>
    <xf numFmtId="0" fontId="3" fillId="27" borderId="29" xfId="0" applyFont="1" applyFill="1" applyBorder="1" applyAlignment="1">
      <alignment horizontal="center" wrapText="1"/>
    </xf>
    <xf numFmtId="4" fontId="2" fillId="27" borderId="30" xfId="0" applyNumberFormat="1" applyFont="1" applyFill="1" applyBorder="1" applyAlignment="1">
      <alignment horizontal="center"/>
    </xf>
    <xf numFmtId="4" fontId="2" fillId="27" borderId="31" xfId="0" applyNumberFormat="1" applyFont="1" applyFill="1" applyBorder="1" applyAlignment="1">
      <alignment horizontal="center"/>
    </xf>
    <xf numFmtId="4" fontId="2" fillId="27" borderId="32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33" xfId="0" applyNumberFormat="1" applyFont="1" applyBorder="1" applyAlignment="1">
      <alignment horizontal="right"/>
    </xf>
    <xf numFmtId="49" fontId="3" fillId="27" borderId="19" xfId="0" applyNumberFormat="1" applyFont="1" applyFill="1" applyBorder="1" applyAlignment="1">
      <alignment horizontal="center" wrapText="1"/>
    </xf>
    <xf numFmtId="49" fontId="3" fillId="27" borderId="20" xfId="0" applyNumberFormat="1" applyFont="1" applyFill="1" applyBorder="1" applyAlignment="1">
      <alignment horizontal="center" wrapText="1"/>
    </xf>
    <xf numFmtId="4" fontId="2" fillId="28" borderId="34" xfId="0" applyNumberFormat="1" applyFont="1" applyFill="1" applyBorder="1" applyAlignment="1">
      <alignment horizontal="right"/>
    </xf>
    <xf numFmtId="4" fontId="2" fillId="29" borderId="17" xfId="0" applyNumberFormat="1" applyFont="1" applyFill="1" applyBorder="1" applyAlignment="1">
      <alignment horizontal="right"/>
    </xf>
    <xf numFmtId="4" fontId="2" fillId="28" borderId="35" xfId="0" applyNumberFormat="1" applyFont="1" applyFill="1" applyBorder="1" applyAlignment="1">
      <alignment horizontal="right"/>
    </xf>
    <xf numFmtId="4" fontId="2" fillId="30" borderId="36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center"/>
    </xf>
    <xf numFmtId="4" fontId="2" fillId="27" borderId="17" xfId="0" applyNumberFormat="1" applyFont="1" applyFill="1" applyBorder="1" applyAlignment="1">
      <alignment horizontal="right"/>
    </xf>
    <xf numFmtId="4" fontId="2" fillId="27" borderId="25" xfId="0" applyNumberFormat="1" applyFont="1" applyFill="1" applyBorder="1" applyAlignment="1">
      <alignment horizontal="right"/>
    </xf>
    <xf numFmtId="4" fontId="2" fillId="27" borderId="37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right"/>
    </xf>
    <xf numFmtId="4" fontId="2" fillId="27" borderId="39" xfId="0" applyNumberFormat="1" applyFont="1" applyFill="1" applyBorder="1" applyAlignment="1">
      <alignment horizontal="right"/>
    </xf>
    <xf numFmtId="4" fontId="2" fillId="27" borderId="40" xfId="0" applyNumberFormat="1" applyFont="1" applyFill="1" applyBorder="1" applyAlignment="1">
      <alignment horizontal="right"/>
    </xf>
    <xf numFmtId="4" fontId="2" fillId="27" borderId="38" xfId="0" applyNumberFormat="1" applyFont="1" applyFill="1" applyBorder="1" applyAlignment="1">
      <alignment horizontal="center"/>
    </xf>
    <xf numFmtId="4" fontId="2" fillId="27" borderId="39" xfId="0" applyNumberFormat="1" applyFont="1" applyFill="1" applyBorder="1" applyAlignment="1">
      <alignment horizontal="center"/>
    </xf>
    <xf numFmtId="4" fontId="2" fillId="27" borderId="40" xfId="0" applyNumberFormat="1" applyFont="1" applyFill="1" applyBorder="1" applyAlignment="1">
      <alignment horizontal="center"/>
    </xf>
    <xf numFmtId="0" fontId="2" fillId="27" borderId="37" xfId="0" applyNumberFormat="1" applyFont="1" applyFill="1" applyBorder="1" applyAlignment="1">
      <alignment horizontal="center"/>
    </xf>
    <xf numFmtId="4" fontId="2" fillId="30" borderId="17" xfId="0" applyNumberFormat="1" applyFont="1" applyFill="1" applyBorder="1" applyAlignment="1">
      <alignment horizontal="right"/>
    </xf>
    <xf numFmtId="49" fontId="2" fillId="0" borderId="1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3" fillId="27" borderId="41" xfId="0" applyFont="1" applyFill="1" applyBorder="1" applyAlignment="1">
      <alignment horizontal="left" wrapText="1"/>
    </xf>
    <xf numFmtId="0" fontId="3" fillId="27" borderId="42" xfId="0" applyFont="1" applyFill="1" applyBorder="1" applyAlignment="1">
      <alignment horizontal="left" wrapText="1"/>
    </xf>
    <xf numFmtId="0" fontId="3" fillId="27" borderId="32" xfId="0" applyFont="1" applyFill="1" applyBorder="1" applyAlignment="1">
      <alignment horizontal="left" wrapText="1"/>
    </xf>
    <xf numFmtId="0" fontId="3" fillId="27" borderId="43" xfId="0" applyFont="1" applyFill="1" applyBorder="1" applyAlignment="1">
      <alignment horizontal="left" wrapText="1"/>
    </xf>
    <xf numFmtId="0" fontId="3" fillId="27" borderId="44" xfId="0" applyFont="1" applyFill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4" fontId="2" fillId="0" borderId="17" xfId="0" applyNumberFormat="1" applyFont="1" applyBorder="1" applyAlignment="1" applyProtection="1">
      <alignment horizontal="right"/>
      <protection locked="0"/>
    </xf>
    <xf numFmtId="49" fontId="3" fillId="0" borderId="19" xfId="0" applyNumberFormat="1" applyFont="1" applyBorder="1" applyAlignment="1" applyProtection="1">
      <alignment horizontal="center" wrapText="1"/>
      <protection locked="0"/>
    </xf>
    <xf numFmtId="0" fontId="3" fillId="0" borderId="45" xfId="0" applyFont="1" applyBorder="1" applyAlignment="1" applyProtection="1">
      <alignment horizontal="left" wrapText="1"/>
      <protection locked="0"/>
    </xf>
    <xf numFmtId="4" fontId="2" fillId="0" borderId="17" xfId="0" applyNumberFormat="1" applyFont="1" applyBorder="1" applyAlignment="1" applyProtection="1">
      <alignment horizontal="right" wrapText="1"/>
      <protection locked="0"/>
    </xf>
    <xf numFmtId="4" fontId="2" fillId="0" borderId="25" xfId="0" applyNumberFormat="1" applyFont="1" applyBorder="1" applyAlignment="1" applyProtection="1">
      <alignment horizontal="right" wrapText="1"/>
      <protection locked="0"/>
    </xf>
    <xf numFmtId="4" fontId="2" fillId="28" borderId="37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6" xfId="0" applyNumberFormat="1" applyFont="1" applyBorder="1" applyAlignment="1">
      <alignment horizontal="center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" fontId="2" fillId="29" borderId="37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>
      <alignment horizontal="right"/>
    </xf>
    <xf numFmtId="4" fontId="2" fillId="29" borderId="40" xfId="0" applyNumberFormat="1" applyFont="1" applyFill="1" applyBorder="1" applyAlignment="1" applyProtection="1">
      <alignment horizontal="right"/>
    </xf>
    <xf numFmtId="49" fontId="2" fillId="27" borderId="50" xfId="0" applyNumberFormat="1" applyFont="1" applyFill="1" applyBorder="1" applyAlignment="1">
      <alignment horizontal="center"/>
    </xf>
    <xf numFmtId="0" fontId="0" fillId="31" borderId="0" xfId="0" applyFill="1"/>
    <xf numFmtId="0" fontId="3" fillId="0" borderId="43" xfId="0" applyFont="1" applyFill="1" applyBorder="1" applyAlignment="1">
      <alignment horizontal="left" wrapText="1"/>
    </xf>
    <xf numFmtId="0" fontId="3" fillId="0" borderId="51" xfId="0" applyFont="1" applyFill="1" applyBorder="1" applyAlignment="1">
      <alignment horizontal="left" wrapText="1"/>
    </xf>
    <xf numFmtId="4" fontId="2" fillId="28" borderId="17" xfId="0" applyNumberFormat="1" applyFont="1" applyFill="1" applyBorder="1" applyAlignment="1">
      <alignment horizontal="right"/>
    </xf>
    <xf numFmtId="4" fontId="2" fillId="0" borderId="38" xfId="0" applyNumberFormat="1" applyFont="1" applyBorder="1" applyAlignment="1" applyProtection="1">
      <alignment horizontal="right"/>
      <protection locked="0"/>
    </xf>
    <xf numFmtId="49" fontId="2" fillId="27" borderId="40" xfId="0" applyNumberFormat="1" applyFont="1" applyFill="1" applyBorder="1" applyAlignment="1">
      <alignment horizontal="center"/>
    </xf>
    <xf numFmtId="0" fontId="3" fillId="28" borderId="45" xfId="0" applyFont="1" applyFill="1" applyBorder="1" applyAlignment="1">
      <alignment horizontal="left" wrapText="1"/>
    </xf>
    <xf numFmtId="49" fontId="3" fillId="28" borderId="19" xfId="0" applyNumberFormat="1" applyFont="1" applyFill="1" applyBorder="1" applyAlignment="1">
      <alignment horizontal="center" wrapText="1"/>
    </xf>
    <xf numFmtId="49" fontId="3" fillId="28" borderId="52" xfId="0" applyNumberFormat="1" applyFont="1" applyFill="1" applyBorder="1" applyAlignment="1">
      <alignment horizontal="center" wrapText="1"/>
    </xf>
    <xf numFmtId="4" fontId="2" fillId="28" borderId="25" xfId="0" applyNumberFormat="1" applyFont="1" applyFill="1" applyBorder="1" applyAlignment="1">
      <alignment horizontal="right"/>
    </xf>
    <xf numFmtId="4" fontId="2" fillId="28" borderId="37" xfId="0" applyNumberFormat="1" applyFont="1" applyFill="1" applyBorder="1" applyAlignment="1">
      <alignment horizontal="right"/>
    </xf>
    <xf numFmtId="4" fontId="2" fillId="29" borderId="53" xfId="0" applyNumberFormat="1" applyFont="1" applyFill="1" applyBorder="1" applyAlignment="1">
      <alignment horizontal="right"/>
    </xf>
    <xf numFmtId="49" fontId="0" fillId="28" borderId="0" xfId="0" applyNumberFormat="1" applyFill="1"/>
    <xf numFmtId="0" fontId="0" fillId="28" borderId="0" xfId="0" applyFill="1"/>
    <xf numFmtId="49" fontId="2" fillId="28" borderId="52" xfId="0" applyNumberFormat="1" applyFont="1" applyFill="1" applyBorder="1" applyAlignment="1">
      <alignment horizontal="center"/>
    </xf>
    <xf numFmtId="0" fontId="3" fillId="28" borderId="43" xfId="0" applyFont="1" applyFill="1" applyBorder="1" applyAlignment="1">
      <alignment horizontal="left" wrapText="1"/>
    </xf>
    <xf numFmtId="49" fontId="3" fillId="28" borderId="20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4" fontId="2" fillId="27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28" borderId="0" xfId="0" applyNumberFormat="1" applyFont="1" applyFill="1" applyBorder="1" applyAlignment="1">
      <alignment horizontal="right"/>
    </xf>
    <xf numFmtId="4" fontId="2" fillId="28" borderId="0" xfId="0" applyNumberFormat="1" applyFont="1" applyFill="1" applyBorder="1" applyAlignment="1">
      <alignment horizontal="center"/>
    </xf>
    <xf numFmtId="49" fontId="2" fillId="28" borderId="0" xfId="0" applyNumberFormat="1" applyFont="1" applyFill="1" applyBorder="1" applyAlignment="1">
      <alignment horizontal="right"/>
    </xf>
    <xf numFmtId="49" fontId="2" fillId="28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54" xfId="0" applyNumberFormat="1" applyFont="1" applyBorder="1" applyAlignment="1" applyProtection="1">
      <alignment horizontal="center" wrapText="1"/>
      <protection locked="0"/>
    </xf>
    <xf numFmtId="49" fontId="2" fillId="0" borderId="55" xfId="0" applyNumberFormat="1" applyFont="1" applyBorder="1" applyAlignment="1" applyProtection="1">
      <alignment horizontal="center" wrapText="1"/>
      <protection locked="0"/>
    </xf>
    <xf numFmtId="49" fontId="2" fillId="0" borderId="54" xfId="0" applyNumberFormat="1" applyFont="1" applyBorder="1" applyAlignment="1" applyProtection="1">
      <alignment horizontal="center"/>
      <protection locked="0"/>
    </xf>
    <xf numFmtId="49" fontId="3" fillId="28" borderId="56" xfId="0" applyNumberFormat="1" applyFont="1" applyFill="1" applyBorder="1" applyAlignment="1">
      <alignment horizontal="center" wrapText="1"/>
    </xf>
    <xf numFmtId="49" fontId="2" fillId="0" borderId="56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30" borderId="53" xfId="0" applyNumberFormat="1" applyFont="1" applyFill="1" applyBorder="1" applyAlignment="1">
      <alignment horizontal="right"/>
    </xf>
    <xf numFmtId="49" fontId="3" fillId="28" borderId="38" xfId="0" applyNumberFormat="1" applyFont="1" applyFill="1" applyBorder="1" applyAlignment="1">
      <alignment horizontal="center" wrapText="1"/>
    </xf>
    <xf numFmtId="14" fontId="2" fillId="0" borderId="48" xfId="0" applyNumberFormat="1" applyFont="1" applyBorder="1" applyAlignment="1">
      <alignment horizontal="center"/>
    </xf>
    <xf numFmtId="0" fontId="3" fillId="33" borderId="45" xfId="0" applyFont="1" applyFill="1" applyBorder="1" applyAlignment="1">
      <alignment horizontal="left" wrapText="1"/>
    </xf>
    <xf numFmtId="49" fontId="3" fillId="33" borderId="19" xfId="0" applyNumberFormat="1" applyFont="1" applyFill="1" applyBorder="1" applyAlignment="1">
      <alignment horizontal="center" wrapText="1"/>
    </xf>
    <xf numFmtId="49" fontId="2" fillId="33" borderId="52" xfId="0" applyNumberFormat="1" applyFont="1" applyFill="1" applyBorder="1" applyAlignment="1">
      <alignment horizontal="center"/>
    </xf>
    <xf numFmtId="4" fontId="2" fillId="33" borderId="17" xfId="0" applyNumberFormat="1" applyFont="1" applyFill="1" applyBorder="1" applyAlignment="1">
      <alignment horizontal="right"/>
    </xf>
    <xf numFmtId="4" fontId="2" fillId="33" borderId="25" xfId="0" applyNumberFormat="1" applyFont="1" applyFill="1" applyBorder="1" applyAlignment="1">
      <alignment horizontal="right"/>
    </xf>
    <xf numFmtId="4" fontId="2" fillId="33" borderId="37" xfId="0" applyNumberFormat="1" applyFont="1" applyFill="1" applyBorder="1" applyAlignment="1">
      <alignment horizontal="right"/>
    </xf>
    <xf numFmtId="4" fontId="2" fillId="33" borderId="0" xfId="0" applyNumberFormat="1" applyFont="1" applyFill="1" applyBorder="1" applyAlignment="1">
      <alignment horizontal="right"/>
    </xf>
    <xf numFmtId="0" fontId="0" fillId="33" borderId="0" xfId="0" applyFill="1"/>
    <xf numFmtId="0" fontId="3" fillId="32" borderId="43" xfId="0" applyFont="1" applyFill="1" applyBorder="1" applyAlignment="1" applyProtection="1">
      <alignment horizontal="left" wrapText="1"/>
      <protection locked="0"/>
    </xf>
    <xf numFmtId="49" fontId="3" fillId="32" borderId="19" xfId="0" applyNumberFormat="1" applyFont="1" applyFill="1" applyBorder="1" applyAlignment="1" applyProtection="1">
      <alignment horizontal="center" wrapText="1"/>
      <protection locked="0"/>
    </xf>
    <xf numFmtId="49" fontId="2" fillId="32" borderId="54" xfId="0" applyNumberFormat="1" applyFont="1" applyFill="1" applyBorder="1" applyAlignment="1" applyProtection="1">
      <alignment horizontal="center" wrapText="1"/>
      <protection locked="0"/>
    </xf>
    <xf numFmtId="4" fontId="2" fillId="32" borderId="17" xfId="0" applyNumberFormat="1" applyFont="1" applyFill="1" applyBorder="1" applyAlignment="1" applyProtection="1">
      <alignment horizontal="right" wrapText="1"/>
      <protection locked="0"/>
    </xf>
    <xf numFmtId="4" fontId="2" fillId="32" borderId="25" xfId="0" applyNumberFormat="1" applyFont="1" applyFill="1" applyBorder="1" applyAlignment="1" applyProtection="1">
      <alignment horizontal="right" wrapText="1"/>
      <protection locked="0"/>
    </xf>
    <xf numFmtId="4" fontId="2" fillId="33" borderId="37" xfId="0" applyNumberFormat="1" applyFont="1" applyFill="1" applyBorder="1" applyAlignment="1">
      <alignment horizontal="right" wrapText="1"/>
    </xf>
    <xf numFmtId="4" fontId="2" fillId="33" borderId="0" xfId="0" applyNumberFormat="1" applyFont="1" applyFill="1" applyBorder="1" applyAlignment="1">
      <alignment horizontal="right" wrapText="1"/>
    </xf>
    <xf numFmtId="49" fontId="0" fillId="32" borderId="0" xfId="0" applyNumberFormat="1" applyFill="1" applyAlignment="1">
      <alignment wrapText="1"/>
    </xf>
    <xf numFmtId="49" fontId="3" fillId="28" borderId="69" xfId="0" applyNumberFormat="1" applyFont="1" applyFill="1" applyBorder="1" applyAlignment="1">
      <alignment horizontal="center" wrapText="1"/>
    </xf>
    <xf numFmtId="49" fontId="3" fillId="28" borderId="68" xfId="0" applyNumberFormat="1" applyFont="1" applyFill="1" applyBorder="1" applyAlignment="1">
      <alignment horizontal="center" wrapText="1"/>
    </xf>
    <xf numFmtId="49" fontId="3" fillId="28" borderId="38" xfId="0" applyNumberFormat="1" applyFont="1" applyFill="1" applyBorder="1" applyAlignment="1">
      <alignment horizontal="center" wrapText="1"/>
    </xf>
    <xf numFmtId="49" fontId="2" fillId="0" borderId="69" xfId="0" applyNumberFormat="1" applyFont="1" applyBorder="1" applyAlignment="1" applyProtection="1">
      <alignment horizontal="center" wrapText="1"/>
      <protection locked="0"/>
    </xf>
    <xf numFmtId="49" fontId="2" fillId="0" borderId="68" xfId="0" applyNumberFormat="1" applyFont="1" applyBorder="1" applyAlignment="1" applyProtection="1">
      <alignment horizontal="center" wrapText="1"/>
      <protection locked="0"/>
    </xf>
    <xf numFmtId="49" fontId="2" fillId="0" borderId="38" xfId="0" applyNumberFormat="1" applyFont="1" applyBorder="1" applyAlignment="1" applyProtection="1">
      <alignment horizontal="center" wrapText="1"/>
      <protection locked="0"/>
    </xf>
    <xf numFmtId="49" fontId="3" fillId="28" borderId="82" xfId="0" applyNumberFormat="1" applyFont="1" applyFill="1" applyBorder="1" applyAlignment="1">
      <alignment horizontal="center" wrapText="1"/>
    </xf>
    <xf numFmtId="49" fontId="2" fillId="0" borderId="82" xfId="0" applyNumberFormat="1" applyFont="1" applyBorder="1" applyAlignment="1" applyProtection="1">
      <alignment horizontal="center" wrapText="1"/>
      <protection locked="0"/>
    </xf>
    <xf numFmtId="0" fontId="31" fillId="0" borderId="0" xfId="86" applyFont="1" applyAlignment="1" applyProtection="1">
      <alignment horizontal="center"/>
    </xf>
    <xf numFmtId="49" fontId="2" fillId="0" borderId="7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3" fillId="27" borderId="73" xfId="0" applyNumberFormat="1" applyFont="1" applyFill="1" applyBorder="1" applyAlignment="1">
      <alignment horizontal="center" wrapText="1"/>
    </xf>
    <xf numFmtId="49" fontId="3" fillId="27" borderId="74" xfId="0" applyNumberFormat="1" applyFont="1" applyFill="1" applyBorder="1" applyAlignment="1">
      <alignment horizontal="center" wrapText="1"/>
    </xf>
    <xf numFmtId="49" fontId="3" fillId="27" borderId="75" xfId="0" applyNumberFormat="1" applyFont="1" applyFill="1" applyBorder="1" applyAlignment="1">
      <alignment horizontal="center" wrapText="1"/>
    </xf>
    <xf numFmtId="49" fontId="2" fillId="0" borderId="78" xfId="0" applyNumberFormat="1" applyFont="1" applyBorder="1" applyAlignment="1">
      <alignment horizontal="center" vertical="center" wrapText="1"/>
    </xf>
    <xf numFmtId="49" fontId="2" fillId="0" borderId="79" xfId="0" applyNumberFormat="1" applyFont="1" applyBorder="1" applyAlignment="1">
      <alignment horizontal="center" vertical="center" wrapText="1"/>
    </xf>
    <xf numFmtId="49" fontId="2" fillId="0" borderId="80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81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33" borderId="69" xfId="0" applyNumberFormat="1" applyFont="1" applyFill="1" applyBorder="1" applyAlignment="1">
      <alignment horizontal="center"/>
    </xf>
    <xf numFmtId="49" fontId="2" fillId="33" borderId="68" xfId="0" applyNumberFormat="1" applyFont="1" applyFill="1" applyBorder="1" applyAlignment="1">
      <alignment horizontal="center"/>
    </xf>
    <xf numFmtId="49" fontId="2" fillId="33" borderId="38" xfId="0" applyNumberFormat="1" applyFont="1" applyFill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3" fillId="27" borderId="78" xfId="0" applyNumberFormat="1" applyFont="1" applyFill="1" applyBorder="1" applyAlignment="1">
      <alignment horizontal="center" wrapText="1"/>
    </xf>
    <xf numFmtId="49" fontId="3" fillId="27" borderId="79" xfId="0" applyNumberFormat="1" applyFont="1" applyFill="1" applyBorder="1" applyAlignment="1">
      <alignment horizontal="center" wrapText="1"/>
    </xf>
    <xf numFmtId="49" fontId="3" fillId="27" borderId="80" xfId="0" applyNumberFormat="1" applyFont="1" applyFill="1" applyBorder="1" applyAlignment="1">
      <alignment horizontal="center" wrapText="1"/>
    </xf>
    <xf numFmtId="49" fontId="2" fillId="27" borderId="81" xfId="0" applyNumberFormat="1" applyFont="1" applyFill="1" applyBorder="1" applyAlignment="1">
      <alignment horizontal="center"/>
    </xf>
    <xf numFmtId="49" fontId="2" fillId="27" borderId="16" xfId="0" applyNumberFormat="1" applyFont="1" applyFill="1" applyBorder="1" applyAlignment="1">
      <alignment horizontal="center"/>
    </xf>
    <xf numFmtId="49" fontId="2" fillId="27" borderId="17" xfId="0" applyNumberFormat="1" applyFont="1" applyFill="1" applyBorder="1" applyAlignment="1">
      <alignment horizontal="center"/>
    </xf>
    <xf numFmtId="49" fontId="2" fillId="28" borderId="69" xfId="0" applyNumberFormat="1" applyFont="1" applyFill="1" applyBorder="1" applyAlignment="1">
      <alignment horizontal="center"/>
    </xf>
    <xf numFmtId="49" fontId="2" fillId="28" borderId="68" xfId="0" applyNumberFormat="1" applyFont="1" applyFill="1" applyBorder="1" applyAlignment="1">
      <alignment horizontal="center"/>
    </xf>
    <xf numFmtId="49" fontId="2" fillId="28" borderId="38" xfId="0" applyNumberFormat="1" applyFont="1" applyFill="1" applyBorder="1" applyAlignment="1">
      <alignment horizontal="center"/>
    </xf>
    <xf numFmtId="49" fontId="2" fillId="0" borderId="68" xfId="0" applyNumberFormat="1" applyFont="1" applyBorder="1" applyAlignment="1" applyProtection="1">
      <alignment horizontal="center"/>
      <protection locked="0"/>
    </xf>
    <xf numFmtId="49" fontId="2" fillId="0" borderId="38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49" fontId="2" fillId="0" borderId="68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27" borderId="52" xfId="0" applyNumberFormat="1" applyFont="1" applyFill="1" applyBorder="1" applyAlignment="1">
      <alignment horizontal="center" wrapText="1"/>
    </xf>
    <xf numFmtId="49" fontId="3" fillId="27" borderId="68" xfId="0" applyNumberFormat="1" applyFont="1" applyFill="1" applyBorder="1" applyAlignment="1">
      <alignment horizontal="center" wrapText="1"/>
    </xf>
    <xf numFmtId="49" fontId="3" fillId="27" borderId="38" xfId="0" applyNumberFormat="1" applyFont="1" applyFill="1" applyBorder="1" applyAlignment="1">
      <alignment horizontal="center" wrapText="1"/>
    </xf>
    <xf numFmtId="49" fontId="2" fillId="27" borderId="71" xfId="0" applyNumberFormat="1" applyFont="1" applyFill="1" applyBorder="1" applyAlignment="1">
      <alignment horizontal="center"/>
    </xf>
    <xf numFmtId="49" fontId="2" fillId="27" borderId="72" xfId="0" applyNumberFormat="1" applyFont="1" applyFill="1" applyBorder="1" applyAlignment="1">
      <alignment horizontal="center"/>
    </xf>
    <xf numFmtId="49" fontId="2" fillId="27" borderId="36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27" borderId="52" xfId="0" applyNumberFormat="1" applyFont="1" applyFill="1" applyBorder="1" applyAlignment="1">
      <alignment horizontal="center"/>
    </xf>
    <xf numFmtId="49" fontId="2" fillId="27" borderId="68" xfId="0" applyNumberFormat="1" applyFont="1" applyFill="1" applyBorder="1" applyAlignment="1">
      <alignment horizontal="center"/>
    </xf>
    <xf numFmtId="49" fontId="2" fillId="27" borderId="38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 wrapText="1"/>
    </xf>
    <xf numFmtId="49" fontId="0" fillId="0" borderId="16" xfId="0" applyNumberFormat="1" applyBorder="1" applyAlignment="1">
      <alignment horizontal="center"/>
    </xf>
    <xf numFmtId="49" fontId="2" fillId="29" borderId="52" xfId="0" applyNumberFormat="1" applyFont="1" applyFill="1" applyBorder="1" applyAlignment="1">
      <alignment horizontal="center"/>
    </xf>
    <xf numFmtId="49" fontId="2" fillId="29" borderId="68" xfId="0" applyNumberFormat="1" applyFont="1" applyFill="1" applyBorder="1" applyAlignment="1">
      <alignment horizontal="center"/>
    </xf>
    <xf numFmtId="49" fontId="2" fillId="29" borderId="38" xfId="0" applyNumberFormat="1" applyFont="1" applyFill="1" applyBorder="1" applyAlignment="1">
      <alignment horizontal="center"/>
    </xf>
    <xf numFmtId="49" fontId="2" fillId="32" borderId="68" xfId="0" applyNumberFormat="1" applyFont="1" applyFill="1" applyBorder="1" applyAlignment="1" applyProtection="1">
      <alignment horizontal="center" wrapText="1"/>
      <protection locked="0"/>
    </xf>
    <xf numFmtId="49" fontId="2" fillId="32" borderId="38" xfId="0" applyNumberFormat="1" applyFont="1" applyFill="1" applyBorder="1" applyAlignment="1" applyProtection="1">
      <alignment horizontal="center" wrapText="1"/>
      <protection locked="0"/>
    </xf>
    <xf numFmtId="0" fontId="30" fillId="0" borderId="62" xfId="86" applyFont="1" applyBorder="1" applyAlignment="1" applyProtection="1">
      <alignment horizontal="center"/>
    </xf>
    <xf numFmtId="0" fontId="30" fillId="0" borderId="63" xfId="86" applyFont="1" applyBorder="1" applyAlignment="1" applyProtection="1">
      <alignment horizontal="center"/>
    </xf>
    <xf numFmtId="0" fontId="33" fillId="0" borderId="63" xfId="86" applyFont="1" applyBorder="1" applyAlignment="1" applyProtection="1">
      <alignment horizontal="left" vertical="center" indent="2"/>
    </xf>
    <xf numFmtId="0" fontId="33" fillId="0" borderId="64" xfId="86" applyFont="1" applyBorder="1" applyAlignment="1" applyProtection="1">
      <alignment horizontal="left" vertical="center" indent="2"/>
    </xf>
    <xf numFmtId="49" fontId="29" fillId="32" borderId="65" xfId="87" applyNumberFormat="1" applyFont="1" applyFill="1" applyBorder="1" applyAlignment="1" applyProtection="1">
      <alignment horizontal="right" indent="1"/>
    </xf>
    <xf numFmtId="49" fontId="29" fillId="32" borderId="66" xfId="87" applyNumberFormat="1" applyFont="1" applyFill="1" applyBorder="1" applyAlignment="1" applyProtection="1">
      <alignment horizontal="right" indent="1"/>
    </xf>
    <xf numFmtId="0" fontId="32" fillId="32" borderId="66" xfId="86" applyFont="1" applyFill="1" applyBorder="1" applyAlignment="1" applyProtection="1">
      <alignment horizontal="left" wrapText="1" indent="1"/>
    </xf>
    <xf numFmtId="0" fontId="32" fillId="32" borderId="67" xfId="86" applyFont="1" applyFill="1" applyBorder="1" applyAlignment="1" applyProtection="1">
      <alignment horizontal="left" wrapText="1" indent="1"/>
    </xf>
    <xf numFmtId="49" fontId="29" fillId="32" borderId="57" xfId="87" applyNumberFormat="1" applyFont="1" applyFill="1" applyBorder="1" applyAlignment="1" applyProtection="1">
      <alignment horizontal="right" indent="1"/>
    </xf>
    <xf numFmtId="49" fontId="29" fillId="32" borderId="0" xfId="87" applyNumberFormat="1" applyFont="1" applyFill="1" applyBorder="1" applyAlignment="1" applyProtection="1">
      <alignment horizontal="right" indent="1"/>
    </xf>
    <xf numFmtId="0" fontId="32" fillId="32" borderId="0" xfId="86" applyFont="1" applyFill="1" applyBorder="1" applyAlignment="1" applyProtection="1">
      <alignment horizontal="left" wrapText="1" indent="1"/>
    </xf>
    <xf numFmtId="0" fontId="32" fillId="32" borderId="58" xfId="86" applyFont="1" applyFill="1" applyBorder="1" applyAlignment="1" applyProtection="1">
      <alignment horizontal="left" wrapText="1" indent="1"/>
    </xf>
    <xf numFmtId="49" fontId="29" fillId="32" borderId="59" xfId="87" applyNumberFormat="1" applyFont="1" applyFill="1" applyBorder="1" applyAlignment="1" applyProtection="1">
      <alignment horizontal="right" indent="1"/>
    </xf>
    <xf numFmtId="49" fontId="29" fillId="32" borderId="60" xfId="87" applyNumberFormat="1" applyFont="1" applyFill="1" applyBorder="1" applyAlignment="1" applyProtection="1">
      <alignment horizontal="right" indent="1"/>
    </xf>
    <xf numFmtId="0" fontId="32" fillId="32" borderId="60" xfId="86" applyFont="1" applyFill="1" applyBorder="1" applyAlignment="1" applyProtection="1">
      <alignment horizontal="left" wrapText="1" indent="1"/>
    </xf>
    <xf numFmtId="0" fontId="32" fillId="32" borderId="61" xfId="86" applyFont="1" applyFill="1" applyBorder="1" applyAlignment="1" applyProtection="1">
      <alignment horizontal="left" wrapText="1" indent="1"/>
    </xf>
    <xf numFmtId="0" fontId="31" fillId="32" borderId="0" xfId="86" applyFont="1" applyFill="1" applyAlignment="1" applyProtection="1">
      <alignment horizontal="center"/>
    </xf>
  </cellXfs>
  <cellStyles count="107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1 2 2" xfId="39"/>
    <cellStyle name="Акцент2" xfId="40" builtinId="33" customBuiltin="1"/>
    <cellStyle name="Акцент2 2" xfId="41"/>
    <cellStyle name="Акцент2 2 2" xfId="42"/>
    <cellStyle name="Акцент3" xfId="43" builtinId="37" customBuiltin="1"/>
    <cellStyle name="Акцент3 2" xfId="44"/>
    <cellStyle name="Акцент3 2 2" xfId="45"/>
    <cellStyle name="Акцент4" xfId="46" builtinId="41" customBuiltin="1"/>
    <cellStyle name="Акцент4 2" xfId="47"/>
    <cellStyle name="Акцент4 2 2" xfId="48"/>
    <cellStyle name="Акцент5" xfId="49" builtinId="45" customBuiltin="1"/>
    <cellStyle name="Акцент5 2" xfId="50"/>
    <cellStyle name="Акцент6" xfId="51" builtinId="49" customBuiltin="1"/>
    <cellStyle name="Акцент6 2" xfId="52"/>
    <cellStyle name="Акцент6 2 2" xfId="53"/>
    <cellStyle name="Ввод " xfId="54" builtinId="20" customBuiltin="1"/>
    <cellStyle name="Ввод  2" xfId="55"/>
    <cellStyle name="Ввод  2 2" xfId="56"/>
    <cellStyle name="Вывод" xfId="57" builtinId="21" customBuiltin="1"/>
    <cellStyle name="Вывод 2" xfId="58"/>
    <cellStyle name="Вывод 2 2" xfId="59"/>
    <cellStyle name="Вычисление" xfId="60" builtinId="22" customBuiltin="1"/>
    <cellStyle name="Вычисление 2" xfId="61"/>
    <cellStyle name="Вычисление 2 2" xfId="62"/>
    <cellStyle name="Заголовок 1" xfId="63" builtinId="16" customBuiltin="1"/>
    <cellStyle name="Заголовок 1 2" xfId="64"/>
    <cellStyle name="Заголовок 1 2 2" xfId="65"/>
    <cellStyle name="Заголовок 2" xfId="66" builtinId="17" customBuiltin="1"/>
    <cellStyle name="Заголовок 2 2" xfId="67"/>
    <cellStyle name="Заголовок 2 2 2" xfId="68"/>
    <cellStyle name="Заголовок 3" xfId="69" builtinId="18" customBuiltin="1"/>
    <cellStyle name="Заголовок 3 2" xfId="70"/>
    <cellStyle name="Заголовок 3 2 2" xfId="71"/>
    <cellStyle name="Заголовок 4" xfId="72" builtinId="19" customBuiltin="1"/>
    <cellStyle name="Заголовок 4 2" xfId="73"/>
    <cellStyle name="Заголовок 4 2 2" xfId="74"/>
    <cellStyle name="Итог" xfId="75" builtinId="25" customBuiltin="1"/>
    <cellStyle name="Итог 2" xfId="76"/>
    <cellStyle name="Итог 2 2" xfId="77"/>
    <cellStyle name="Контрольная ячейка" xfId="78" builtinId="23" customBuiltin="1"/>
    <cellStyle name="Контрольная ячейка 2" xfId="79"/>
    <cellStyle name="Название" xfId="80" builtinId="15" customBuiltin="1"/>
    <cellStyle name="Название 2" xfId="81"/>
    <cellStyle name="Название 2 2" xfId="82"/>
    <cellStyle name="Нейтральный" xfId="83" builtinId="28" customBuiltin="1"/>
    <cellStyle name="Нейтральный 2" xfId="84"/>
    <cellStyle name="Нейтральный 2 2" xfId="85"/>
    <cellStyle name="Обычный" xfId="0" builtinId="0"/>
    <cellStyle name="Обычный 2" xfId="86"/>
    <cellStyle name="Обычный 2 2" xfId="87"/>
    <cellStyle name="Обычный 2 3" xfId="88"/>
    <cellStyle name="Плохой" xfId="89" builtinId="27" customBuiltin="1"/>
    <cellStyle name="Плохой 2" xfId="90"/>
    <cellStyle name="Плохой 2 2" xfId="91"/>
    <cellStyle name="Пояснение" xfId="92" builtinId="53" customBuiltin="1"/>
    <cellStyle name="Пояснение 2" xfId="93"/>
    <cellStyle name="Примечание" xfId="94" builtinId="10" customBuiltin="1"/>
    <cellStyle name="Примечание 2" xfId="95"/>
    <cellStyle name="Примечание 2 2" xfId="96"/>
    <cellStyle name="Примечание 3" xfId="97"/>
    <cellStyle name="Связанная ячейка" xfId="98" builtinId="24" customBuiltin="1"/>
    <cellStyle name="Связанная ячейка 2" xfId="99"/>
    <cellStyle name="Связанная ячейка 2 2" xfId="100"/>
    <cellStyle name="Текст предупреждения" xfId="101" builtinId="11" customBuiltin="1"/>
    <cellStyle name="Текст предупреждения 2" xfId="102"/>
    <cellStyle name="Текст предупреждения 2 2" xfId="103"/>
    <cellStyle name="Хороший" xfId="104" builtinId="26" customBuiltin="1"/>
    <cellStyle name="Хороший 2" xfId="105"/>
    <cellStyle name="Хороший 2 2" xfId="10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387</xdr:row>
      <xdr:rowOff>28575</xdr:rowOff>
    </xdr:from>
    <xdr:to>
      <xdr:col>5</xdr:col>
      <xdr:colOff>95250</xdr:colOff>
      <xdr:row>387</xdr:row>
      <xdr:rowOff>542925</xdr:rowOff>
    </xdr:to>
    <xdr:pic>
      <xdr:nvPicPr>
        <xdr:cNvPr id="3435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2192000"/>
          <a:ext cx="571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99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88" t="s">
        <v>36</v>
      </c>
      <c r="B1" s="188"/>
      <c r="C1" s="188"/>
      <c r="D1" s="188"/>
      <c r="E1" s="188"/>
      <c r="F1" s="188"/>
      <c r="G1" s="188"/>
      <c r="H1" s="188"/>
      <c r="I1" s="189"/>
      <c r="J1" s="1" t="s">
        <v>3</v>
      </c>
      <c r="K1" s="22" t="s">
        <v>75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>
      <c r="A3" s="32" t="s">
        <v>52</v>
      </c>
      <c r="B3" s="192" t="s">
        <v>72</v>
      </c>
      <c r="C3" s="192"/>
      <c r="D3" s="192"/>
      <c r="E3" s="22"/>
      <c r="F3" s="22"/>
      <c r="G3" s="193"/>
      <c r="H3" s="193"/>
      <c r="I3" s="32" t="s">
        <v>22</v>
      </c>
      <c r="J3" s="129">
        <v>44563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73</v>
      </c>
      <c r="K4" s="22" t="s">
        <v>78</v>
      </c>
      <c r="L4" s="4"/>
    </row>
    <row r="5" spans="1:12">
      <c r="A5" s="3" t="s">
        <v>37</v>
      </c>
      <c r="B5" s="190" t="s">
        <v>74</v>
      </c>
      <c r="C5" s="190"/>
      <c r="D5" s="190"/>
      <c r="E5" s="190"/>
      <c r="F5" s="190"/>
      <c r="G5" s="190"/>
      <c r="H5" s="190"/>
      <c r="I5" s="33" t="s">
        <v>30</v>
      </c>
      <c r="J5" s="87" t="s">
        <v>75</v>
      </c>
      <c r="K5" s="22"/>
      <c r="L5" s="4"/>
    </row>
    <row r="6" spans="1:12">
      <c r="A6" s="3" t="s">
        <v>38</v>
      </c>
      <c r="B6" s="191" t="s">
        <v>71</v>
      </c>
      <c r="C6" s="191"/>
      <c r="D6" s="191"/>
      <c r="E6" s="191"/>
      <c r="F6" s="191"/>
      <c r="G6" s="191"/>
      <c r="H6" s="191"/>
      <c r="I6" s="33" t="s">
        <v>59</v>
      </c>
      <c r="J6" s="87" t="s">
        <v>80</v>
      </c>
      <c r="K6" s="22" t="s">
        <v>79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76</v>
      </c>
    </row>
    <row r="9" spans="1:12" ht="15">
      <c r="A9" s="187" t="s">
        <v>29</v>
      </c>
      <c r="B9" s="187"/>
      <c r="C9" s="187"/>
      <c r="D9" s="187"/>
      <c r="E9" s="187"/>
      <c r="F9" s="187"/>
      <c r="G9" s="187"/>
      <c r="H9" s="187"/>
      <c r="I9" s="187"/>
      <c r="J9" s="187"/>
      <c r="K9" s="125" t="s">
        <v>77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55" t="s">
        <v>39</v>
      </c>
      <c r="B11" s="155" t="s">
        <v>40</v>
      </c>
      <c r="C11" s="161" t="s">
        <v>41</v>
      </c>
      <c r="D11" s="162"/>
      <c r="E11" s="162"/>
      <c r="F11" s="162"/>
      <c r="G11" s="163"/>
      <c r="H11" s="155" t="s">
        <v>42</v>
      </c>
      <c r="I11" s="155" t="s">
        <v>23</v>
      </c>
      <c r="J11" s="155" t="s">
        <v>43</v>
      </c>
      <c r="K11" s="113"/>
    </row>
    <row r="12" spans="1:12">
      <c r="A12" s="156"/>
      <c r="B12" s="156"/>
      <c r="C12" s="164"/>
      <c r="D12" s="165"/>
      <c r="E12" s="165"/>
      <c r="F12" s="165"/>
      <c r="G12" s="166"/>
      <c r="H12" s="156"/>
      <c r="I12" s="156"/>
      <c r="J12" s="156"/>
      <c r="K12" s="113"/>
    </row>
    <row r="13" spans="1:12">
      <c r="A13" s="157"/>
      <c r="B13" s="157"/>
      <c r="C13" s="167"/>
      <c r="D13" s="168"/>
      <c r="E13" s="168"/>
      <c r="F13" s="168"/>
      <c r="G13" s="169"/>
      <c r="H13" s="157"/>
      <c r="I13" s="157"/>
      <c r="J13" s="157"/>
      <c r="K13" s="113"/>
    </row>
    <row r="14" spans="1:12" ht="13.5" thickBot="1">
      <c r="A14" s="70">
        <v>1</v>
      </c>
      <c r="B14" s="12">
        <v>2</v>
      </c>
      <c r="C14" s="173">
        <v>3</v>
      </c>
      <c r="D14" s="174"/>
      <c r="E14" s="174"/>
      <c r="F14" s="174"/>
      <c r="G14" s="175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8" t="s">
        <v>17</v>
      </c>
      <c r="D15" s="159"/>
      <c r="E15" s="159"/>
      <c r="F15" s="159"/>
      <c r="G15" s="160"/>
      <c r="H15" s="52">
        <v>11265406.17</v>
      </c>
      <c r="I15" s="52">
        <v>15224577.470000001</v>
      </c>
      <c r="J15" s="104">
        <v>6746.95</v>
      </c>
    </row>
    <row r="16" spans="1:12">
      <c r="A16" s="72" t="s">
        <v>4</v>
      </c>
      <c r="B16" s="50"/>
      <c r="C16" s="194"/>
      <c r="D16" s="195"/>
      <c r="E16" s="195"/>
      <c r="F16" s="195"/>
      <c r="G16" s="196"/>
      <c r="H16" s="56"/>
      <c r="I16" s="57"/>
      <c r="J16" s="58"/>
    </row>
    <row r="17" spans="1:12" s="84" customFormat="1">
      <c r="A17" s="99" t="s">
        <v>549</v>
      </c>
      <c r="B17" s="100" t="s">
        <v>6</v>
      </c>
      <c r="C17" s="101" t="s">
        <v>121</v>
      </c>
      <c r="D17" s="146" t="s">
        <v>550</v>
      </c>
      <c r="E17" s="147"/>
      <c r="F17" s="147"/>
      <c r="G17" s="148"/>
      <c r="H17" s="96">
        <v>1203800</v>
      </c>
      <c r="I17" s="102">
        <v>1226944.8799999999</v>
      </c>
      <c r="J17" s="103">
        <v>0</v>
      </c>
      <c r="K17" s="117" t="str">
        <f t="shared" ref="K17:K48" si="0">C17 &amp; D17 &amp; G17</f>
        <v>10000000000000000000</v>
      </c>
      <c r="L17" s="105" t="s">
        <v>551</v>
      </c>
    </row>
    <row r="18" spans="1:12" s="84" customFormat="1">
      <c r="A18" s="99" t="s">
        <v>552</v>
      </c>
      <c r="B18" s="100" t="s">
        <v>6</v>
      </c>
      <c r="C18" s="101" t="s">
        <v>121</v>
      </c>
      <c r="D18" s="146" t="s">
        <v>553</v>
      </c>
      <c r="E18" s="147"/>
      <c r="F18" s="147"/>
      <c r="G18" s="148"/>
      <c r="H18" s="96">
        <v>1203800</v>
      </c>
      <c r="I18" s="102">
        <v>1226944.8799999999</v>
      </c>
      <c r="J18" s="103">
        <v>0</v>
      </c>
      <c r="K18" s="117" t="str">
        <f t="shared" si="0"/>
        <v>10010000000000000000</v>
      </c>
      <c r="L18" s="105" t="s">
        <v>554</v>
      </c>
    </row>
    <row r="19" spans="1:12" s="84" customFormat="1" ht="22.5">
      <c r="A19" s="99" t="s">
        <v>555</v>
      </c>
      <c r="B19" s="100" t="s">
        <v>6</v>
      </c>
      <c r="C19" s="101" t="s">
        <v>121</v>
      </c>
      <c r="D19" s="146" t="s">
        <v>556</v>
      </c>
      <c r="E19" s="147"/>
      <c r="F19" s="147"/>
      <c r="G19" s="148"/>
      <c r="H19" s="96">
        <v>1203800</v>
      </c>
      <c r="I19" s="102">
        <v>1226944.8799999999</v>
      </c>
      <c r="J19" s="103">
        <v>0</v>
      </c>
      <c r="K19" s="117" t="str">
        <f t="shared" si="0"/>
        <v>10010300000000000000</v>
      </c>
      <c r="L19" s="105" t="s">
        <v>557</v>
      </c>
    </row>
    <row r="20" spans="1:12" s="84" customFormat="1" ht="22.5">
      <c r="A20" s="99" t="s">
        <v>558</v>
      </c>
      <c r="B20" s="100" t="s">
        <v>6</v>
      </c>
      <c r="C20" s="101" t="s">
        <v>121</v>
      </c>
      <c r="D20" s="146" t="s">
        <v>559</v>
      </c>
      <c r="E20" s="147"/>
      <c r="F20" s="147"/>
      <c r="G20" s="148"/>
      <c r="H20" s="96">
        <v>1203800</v>
      </c>
      <c r="I20" s="102">
        <v>1226944.8799999999</v>
      </c>
      <c r="J20" s="103">
        <v>0</v>
      </c>
      <c r="K20" s="117" t="str">
        <f t="shared" si="0"/>
        <v>10010302000010000110</v>
      </c>
      <c r="L20" s="105" t="s">
        <v>560</v>
      </c>
    </row>
    <row r="21" spans="1:12" s="84" customFormat="1" ht="56.25">
      <c r="A21" s="99" t="s">
        <v>561</v>
      </c>
      <c r="B21" s="100" t="s">
        <v>6</v>
      </c>
      <c r="C21" s="101" t="s">
        <v>121</v>
      </c>
      <c r="D21" s="146" t="s">
        <v>562</v>
      </c>
      <c r="E21" s="147"/>
      <c r="F21" s="147"/>
      <c r="G21" s="148"/>
      <c r="H21" s="96">
        <v>552700</v>
      </c>
      <c r="I21" s="102">
        <v>566430.88</v>
      </c>
      <c r="J21" s="103">
        <v>0</v>
      </c>
      <c r="K21" s="117" t="str">
        <f t="shared" si="0"/>
        <v>10010302230010000110</v>
      </c>
      <c r="L21" s="105" t="s">
        <v>563</v>
      </c>
    </row>
    <row r="22" spans="1:12" s="84" customFormat="1" ht="90">
      <c r="A22" s="79" t="s">
        <v>564</v>
      </c>
      <c r="B22" s="78" t="s">
        <v>6</v>
      </c>
      <c r="C22" s="120" t="s">
        <v>121</v>
      </c>
      <c r="D22" s="149" t="s">
        <v>565</v>
      </c>
      <c r="E22" s="150"/>
      <c r="F22" s="150"/>
      <c r="G22" s="151"/>
      <c r="H22" s="80">
        <v>552700</v>
      </c>
      <c r="I22" s="81">
        <v>566430.88</v>
      </c>
      <c r="J22" s="82">
        <f>IF(IF(H22="",0,H22)=0,0,(IF(H22&gt;0,IF(I22&gt;H22,0,H22-I22),IF(I22&gt;H22,H22-I22,0))))</f>
        <v>0</v>
      </c>
      <c r="K22" s="118" t="str">
        <f t="shared" si="0"/>
        <v>10010302231010000110</v>
      </c>
      <c r="L22" s="83" t="str">
        <f>C22 &amp; D22 &amp; G22</f>
        <v>10010302231010000110</v>
      </c>
    </row>
    <row r="23" spans="1:12" s="84" customFormat="1" ht="78.75">
      <c r="A23" s="99" t="s">
        <v>566</v>
      </c>
      <c r="B23" s="100" t="s">
        <v>6</v>
      </c>
      <c r="C23" s="101" t="s">
        <v>121</v>
      </c>
      <c r="D23" s="146" t="s">
        <v>567</v>
      </c>
      <c r="E23" s="147"/>
      <c r="F23" s="147"/>
      <c r="G23" s="148"/>
      <c r="H23" s="96">
        <v>3200</v>
      </c>
      <c r="I23" s="102">
        <v>3983.58</v>
      </c>
      <c r="J23" s="103">
        <v>0</v>
      </c>
      <c r="K23" s="117" t="str">
        <f t="shared" si="0"/>
        <v>10010302240010000110</v>
      </c>
      <c r="L23" s="105" t="s">
        <v>568</v>
      </c>
    </row>
    <row r="24" spans="1:12" s="84" customFormat="1" ht="101.25">
      <c r="A24" s="79" t="s">
        <v>569</v>
      </c>
      <c r="B24" s="78" t="s">
        <v>6</v>
      </c>
      <c r="C24" s="120" t="s">
        <v>121</v>
      </c>
      <c r="D24" s="149" t="s">
        <v>570</v>
      </c>
      <c r="E24" s="150"/>
      <c r="F24" s="150"/>
      <c r="G24" s="151"/>
      <c r="H24" s="80">
        <v>3200</v>
      </c>
      <c r="I24" s="81">
        <v>3983.58</v>
      </c>
      <c r="J24" s="82">
        <f>IF(IF(H24="",0,H24)=0,0,(IF(H24&gt;0,IF(I24&gt;H24,0,H24-I24),IF(I24&gt;H24,H24-I24,0))))</f>
        <v>0</v>
      </c>
      <c r="K24" s="118" t="str">
        <f t="shared" si="0"/>
        <v>10010302241010000110</v>
      </c>
      <c r="L24" s="83" t="str">
        <f>C24 &amp; D24 &amp; G24</f>
        <v>10010302241010000110</v>
      </c>
    </row>
    <row r="25" spans="1:12" s="84" customFormat="1" ht="56.25">
      <c r="A25" s="99" t="s">
        <v>571</v>
      </c>
      <c r="B25" s="100" t="s">
        <v>6</v>
      </c>
      <c r="C25" s="101" t="s">
        <v>121</v>
      </c>
      <c r="D25" s="146" t="s">
        <v>572</v>
      </c>
      <c r="E25" s="147"/>
      <c r="F25" s="147"/>
      <c r="G25" s="148"/>
      <c r="H25" s="96">
        <v>727100</v>
      </c>
      <c r="I25" s="102">
        <v>753121.48</v>
      </c>
      <c r="J25" s="103">
        <v>0</v>
      </c>
      <c r="K25" s="117" t="str">
        <f t="shared" si="0"/>
        <v>10010302250010000110</v>
      </c>
      <c r="L25" s="105" t="s">
        <v>573</v>
      </c>
    </row>
    <row r="26" spans="1:12" s="84" customFormat="1" ht="90">
      <c r="A26" s="79" t="s">
        <v>574</v>
      </c>
      <c r="B26" s="78" t="s">
        <v>6</v>
      </c>
      <c r="C26" s="120" t="s">
        <v>121</v>
      </c>
      <c r="D26" s="149" t="s">
        <v>575</v>
      </c>
      <c r="E26" s="150"/>
      <c r="F26" s="150"/>
      <c r="G26" s="151"/>
      <c r="H26" s="80">
        <v>727100</v>
      </c>
      <c r="I26" s="81">
        <v>753121.48</v>
      </c>
      <c r="J26" s="82">
        <f>IF(IF(H26="",0,H26)=0,0,(IF(H26&gt;0,IF(I26&gt;H26,0,H26-I26),IF(I26&gt;H26,H26-I26,0))))</f>
        <v>0</v>
      </c>
      <c r="K26" s="118" t="str">
        <f t="shared" si="0"/>
        <v>10010302251010000110</v>
      </c>
      <c r="L26" s="83" t="str">
        <f>C26 &amp; D26 &amp; G26</f>
        <v>10010302251010000110</v>
      </c>
    </row>
    <row r="27" spans="1:12" s="84" customFormat="1" ht="56.25">
      <c r="A27" s="99" t="s">
        <v>576</v>
      </c>
      <c r="B27" s="100" t="s">
        <v>6</v>
      </c>
      <c r="C27" s="101" t="s">
        <v>121</v>
      </c>
      <c r="D27" s="146" t="s">
        <v>577</v>
      </c>
      <c r="E27" s="147"/>
      <c r="F27" s="147"/>
      <c r="G27" s="148"/>
      <c r="H27" s="96">
        <v>-79200</v>
      </c>
      <c r="I27" s="102">
        <v>-96591.06</v>
      </c>
      <c r="J27" s="103">
        <v>0</v>
      </c>
      <c r="K27" s="117" t="str">
        <f t="shared" si="0"/>
        <v>10010302260010000110</v>
      </c>
      <c r="L27" s="105" t="s">
        <v>578</v>
      </c>
    </row>
    <row r="28" spans="1:12" s="84" customFormat="1" ht="90">
      <c r="A28" s="79" t="s">
        <v>579</v>
      </c>
      <c r="B28" s="78" t="s">
        <v>6</v>
      </c>
      <c r="C28" s="120" t="s">
        <v>121</v>
      </c>
      <c r="D28" s="149" t="s">
        <v>580</v>
      </c>
      <c r="E28" s="150"/>
      <c r="F28" s="150"/>
      <c r="G28" s="151"/>
      <c r="H28" s="80">
        <v>-79200</v>
      </c>
      <c r="I28" s="81">
        <v>-96591.06</v>
      </c>
      <c r="J28" s="82">
        <f>IF(IF(H28="",0,H28)=0,0,(IF(H28&gt;0,IF(I28&gt;H28,0,H28-I28),IF(I28&gt;H28,H28-I28,0))))</f>
        <v>0</v>
      </c>
      <c r="K28" s="118" t="str">
        <f t="shared" si="0"/>
        <v>10010302261010000110</v>
      </c>
      <c r="L28" s="83" t="str">
        <f>C28 &amp; D28 &amp; G28</f>
        <v>10010302261010000110</v>
      </c>
    </row>
    <row r="29" spans="1:12" s="84" customFormat="1">
      <c r="A29" s="99" t="s">
        <v>581</v>
      </c>
      <c r="B29" s="100" t="s">
        <v>6</v>
      </c>
      <c r="C29" s="101" t="s">
        <v>582</v>
      </c>
      <c r="D29" s="146" t="s">
        <v>550</v>
      </c>
      <c r="E29" s="147"/>
      <c r="F29" s="147"/>
      <c r="G29" s="148"/>
      <c r="H29" s="96">
        <v>4113600</v>
      </c>
      <c r="I29" s="102">
        <v>8049446.25</v>
      </c>
      <c r="J29" s="103">
        <v>0</v>
      </c>
      <c r="K29" s="117" t="str">
        <f t="shared" si="0"/>
        <v>18200000000000000000</v>
      </c>
      <c r="L29" s="105" t="s">
        <v>583</v>
      </c>
    </row>
    <row r="30" spans="1:12" s="84" customFormat="1">
      <c r="A30" s="99" t="s">
        <v>552</v>
      </c>
      <c r="B30" s="100" t="s">
        <v>6</v>
      </c>
      <c r="C30" s="101" t="s">
        <v>582</v>
      </c>
      <c r="D30" s="146" t="s">
        <v>553</v>
      </c>
      <c r="E30" s="147"/>
      <c r="F30" s="147"/>
      <c r="G30" s="148"/>
      <c r="H30" s="96">
        <v>4113600</v>
      </c>
      <c r="I30" s="102">
        <v>8049446.25</v>
      </c>
      <c r="J30" s="103">
        <v>0</v>
      </c>
      <c r="K30" s="117" t="str">
        <f t="shared" si="0"/>
        <v>18210000000000000000</v>
      </c>
      <c r="L30" s="105" t="s">
        <v>584</v>
      </c>
    </row>
    <row r="31" spans="1:12" s="84" customFormat="1">
      <c r="A31" s="99" t="s">
        <v>585</v>
      </c>
      <c r="B31" s="100" t="s">
        <v>6</v>
      </c>
      <c r="C31" s="101" t="s">
        <v>582</v>
      </c>
      <c r="D31" s="146" t="s">
        <v>586</v>
      </c>
      <c r="E31" s="147"/>
      <c r="F31" s="147"/>
      <c r="G31" s="148"/>
      <c r="H31" s="96">
        <v>46400</v>
      </c>
      <c r="I31" s="102">
        <v>54052.84</v>
      </c>
      <c r="J31" s="103">
        <v>0</v>
      </c>
      <c r="K31" s="117" t="str">
        <f t="shared" si="0"/>
        <v>18210100000000000000</v>
      </c>
      <c r="L31" s="105" t="s">
        <v>587</v>
      </c>
    </row>
    <row r="32" spans="1:12" s="84" customFormat="1">
      <c r="A32" s="99" t="s">
        <v>588</v>
      </c>
      <c r="B32" s="100" t="s">
        <v>6</v>
      </c>
      <c r="C32" s="101" t="s">
        <v>582</v>
      </c>
      <c r="D32" s="146" t="s">
        <v>589</v>
      </c>
      <c r="E32" s="147"/>
      <c r="F32" s="147"/>
      <c r="G32" s="148"/>
      <c r="H32" s="96">
        <v>46400</v>
      </c>
      <c r="I32" s="102">
        <v>54052.84</v>
      </c>
      <c r="J32" s="103">
        <v>0</v>
      </c>
      <c r="K32" s="117" t="str">
        <f t="shared" si="0"/>
        <v>18210102000010000110</v>
      </c>
      <c r="L32" s="105" t="s">
        <v>590</v>
      </c>
    </row>
    <row r="33" spans="1:12" s="84" customFormat="1" ht="56.25">
      <c r="A33" s="79" t="s">
        <v>591</v>
      </c>
      <c r="B33" s="78" t="s">
        <v>6</v>
      </c>
      <c r="C33" s="120" t="s">
        <v>582</v>
      </c>
      <c r="D33" s="149" t="s">
        <v>592</v>
      </c>
      <c r="E33" s="150"/>
      <c r="F33" s="150"/>
      <c r="G33" s="151"/>
      <c r="H33" s="80">
        <v>46400</v>
      </c>
      <c r="I33" s="81">
        <v>48494.03</v>
      </c>
      <c r="J33" s="82">
        <f>IF(IF(H33="",0,H33)=0,0,(IF(H33&gt;0,IF(I33&gt;H33,0,H33-I33),IF(I33&gt;H33,H33-I33,0))))</f>
        <v>0</v>
      </c>
      <c r="K33" s="118" t="str">
        <f t="shared" si="0"/>
        <v>18210102010010000110</v>
      </c>
      <c r="L33" s="83" t="str">
        <f>C33 &amp; D33 &amp; G33</f>
        <v>18210102010010000110</v>
      </c>
    </row>
    <row r="34" spans="1:12" s="84" customFormat="1" ht="90">
      <c r="A34" s="79" t="s">
        <v>593</v>
      </c>
      <c r="B34" s="78" t="s">
        <v>6</v>
      </c>
      <c r="C34" s="120" t="s">
        <v>582</v>
      </c>
      <c r="D34" s="149" t="s">
        <v>594</v>
      </c>
      <c r="E34" s="150"/>
      <c r="F34" s="150"/>
      <c r="G34" s="151"/>
      <c r="H34" s="80"/>
      <c r="I34" s="81">
        <v>27.02</v>
      </c>
      <c r="J34" s="82">
        <f>IF(IF(H34="",0,H34)=0,0,(IF(H34&gt;0,IF(I34&gt;H34,0,H34-I34),IF(I34&gt;H34,H34-I34,0))))</f>
        <v>0</v>
      </c>
      <c r="K34" s="118" t="str">
        <f t="shared" si="0"/>
        <v>18210102020010000110</v>
      </c>
      <c r="L34" s="83" t="str">
        <f>C34 &amp; D34 &amp; G34</f>
        <v>18210102020010000110</v>
      </c>
    </row>
    <row r="35" spans="1:12" s="84" customFormat="1" ht="33.75">
      <c r="A35" s="79" t="s">
        <v>595</v>
      </c>
      <c r="B35" s="78" t="s">
        <v>6</v>
      </c>
      <c r="C35" s="120" t="s">
        <v>582</v>
      </c>
      <c r="D35" s="149" t="s">
        <v>596</v>
      </c>
      <c r="E35" s="150"/>
      <c r="F35" s="150"/>
      <c r="G35" s="151"/>
      <c r="H35" s="80"/>
      <c r="I35" s="81">
        <v>5531.79</v>
      </c>
      <c r="J35" s="82">
        <f>IF(IF(H35="",0,H35)=0,0,(IF(H35&gt;0,IF(I35&gt;H35,0,H35-I35),IF(I35&gt;H35,H35-I35,0))))</f>
        <v>0</v>
      </c>
      <c r="K35" s="118" t="str">
        <f t="shared" si="0"/>
        <v>18210102030010000110</v>
      </c>
      <c r="L35" s="83" t="str">
        <f>C35 &amp; D35 &amp; G35</f>
        <v>18210102030010000110</v>
      </c>
    </row>
    <row r="36" spans="1:12" s="84" customFormat="1">
      <c r="A36" s="99" t="s">
        <v>597</v>
      </c>
      <c r="B36" s="100" t="s">
        <v>6</v>
      </c>
      <c r="C36" s="101" t="s">
        <v>582</v>
      </c>
      <c r="D36" s="146" t="s">
        <v>598</v>
      </c>
      <c r="E36" s="147"/>
      <c r="F36" s="147"/>
      <c r="G36" s="148"/>
      <c r="H36" s="96">
        <v>17700</v>
      </c>
      <c r="I36" s="102">
        <v>17779.07</v>
      </c>
      <c r="J36" s="103">
        <v>0</v>
      </c>
      <c r="K36" s="117" t="str">
        <f t="shared" si="0"/>
        <v>18210500000000000000</v>
      </c>
      <c r="L36" s="105" t="s">
        <v>599</v>
      </c>
    </row>
    <row r="37" spans="1:12" s="84" customFormat="1">
      <c r="A37" s="99" t="s">
        <v>600</v>
      </c>
      <c r="B37" s="100" t="s">
        <v>6</v>
      </c>
      <c r="C37" s="101" t="s">
        <v>582</v>
      </c>
      <c r="D37" s="146" t="s">
        <v>601</v>
      </c>
      <c r="E37" s="147"/>
      <c r="F37" s="147"/>
      <c r="G37" s="148"/>
      <c r="H37" s="96">
        <v>17700</v>
      </c>
      <c r="I37" s="102">
        <v>17779.07</v>
      </c>
      <c r="J37" s="103">
        <v>0</v>
      </c>
      <c r="K37" s="117" t="str">
        <f t="shared" si="0"/>
        <v>18210503000010000110</v>
      </c>
      <c r="L37" s="105" t="s">
        <v>602</v>
      </c>
    </row>
    <row r="38" spans="1:12" s="84" customFormat="1">
      <c r="A38" s="79" t="s">
        <v>600</v>
      </c>
      <c r="B38" s="78" t="s">
        <v>6</v>
      </c>
      <c r="C38" s="120" t="s">
        <v>582</v>
      </c>
      <c r="D38" s="149" t="s">
        <v>603</v>
      </c>
      <c r="E38" s="150"/>
      <c r="F38" s="150"/>
      <c r="G38" s="151"/>
      <c r="H38" s="80">
        <v>17700</v>
      </c>
      <c r="I38" s="81">
        <v>17779.07</v>
      </c>
      <c r="J38" s="82">
        <f>IF(IF(H38="",0,H38)=0,0,(IF(H38&gt;0,IF(I38&gt;H38,0,H38-I38),IF(I38&gt;H38,H38-I38,0))))</f>
        <v>0</v>
      </c>
      <c r="K38" s="118" t="str">
        <f t="shared" si="0"/>
        <v>18210503010010000110</v>
      </c>
      <c r="L38" s="83" t="str">
        <f>C38 &amp; D38 &amp; G38</f>
        <v>18210503010010000110</v>
      </c>
    </row>
    <row r="39" spans="1:12" s="84" customFormat="1">
      <c r="A39" s="99" t="s">
        <v>604</v>
      </c>
      <c r="B39" s="100" t="s">
        <v>6</v>
      </c>
      <c r="C39" s="101" t="s">
        <v>582</v>
      </c>
      <c r="D39" s="146" t="s">
        <v>605</v>
      </c>
      <c r="E39" s="147"/>
      <c r="F39" s="147"/>
      <c r="G39" s="148"/>
      <c r="H39" s="96">
        <v>4049500</v>
      </c>
      <c r="I39" s="102">
        <v>7977614.3399999999</v>
      </c>
      <c r="J39" s="103">
        <v>0</v>
      </c>
      <c r="K39" s="117" t="str">
        <f t="shared" si="0"/>
        <v>18210600000000000000</v>
      </c>
      <c r="L39" s="105" t="s">
        <v>606</v>
      </c>
    </row>
    <row r="40" spans="1:12" s="84" customFormat="1">
      <c r="A40" s="99" t="s">
        <v>607</v>
      </c>
      <c r="B40" s="100" t="s">
        <v>6</v>
      </c>
      <c r="C40" s="101" t="s">
        <v>582</v>
      </c>
      <c r="D40" s="146" t="s">
        <v>608</v>
      </c>
      <c r="E40" s="147"/>
      <c r="F40" s="147"/>
      <c r="G40" s="148"/>
      <c r="H40" s="96">
        <v>229000</v>
      </c>
      <c r="I40" s="102">
        <v>283825.12</v>
      </c>
      <c r="J40" s="103">
        <v>0</v>
      </c>
      <c r="K40" s="117" t="str">
        <f t="shared" si="0"/>
        <v>18210601000000000110</v>
      </c>
      <c r="L40" s="105" t="s">
        <v>609</v>
      </c>
    </row>
    <row r="41" spans="1:12" s="84" customFormat="1" ht="33.75">
      <c r="A41" s="79" t="s">
        <v>610</v>
      </c>
      <c r="B41" s="78" t="s">
        <v>6</v>
      </c>
      <c r="C41" s="120" t="s">
        <v>582</v>
      </c>
      <c r="D41" s="149" t="s">
        <v>611</v>
      </c>
      <c r="E41" s="150"/>
      <c r="F41" s="150"/>
      <c r="G41" s="151"/>
      <c r="H41" s="80">
        <v>229000</v>
      </c>
      <c r="I41" s="81">
        <v>283825.12</v>
      </c>
      <c r="J41" s="82">
        <f>IF(IF(H41="",0,H41)=0,0,(IF(H41&gt;0,IF(I41&gt;H41,0,H41-I41),IF(I41&gt;H41,H41-I41,0))))</f>
        <v>0</v>
      </c>
      <c r="K41" s="118" t="str">
        <f t="shared" si="0"/>
        <v>18210601030100000110</v>
      </c>
      <c r="L41" s="83" t="str">
        <f>C41 &amp; D41 &amp; G41</f>
        <v>18210601030100000110</v>
      </c>
    </row>
    <row r="42" spans="1:12" s="84" customFormat="1">
      <c r="A42" s="99" t="s">
        <v>612</v>
      </c>
      <c r="B42" s="100" t="s">
        <v>6</v>
      </c>
      <c r="C42" s="101" t="s">
        <v>582</v>
      </c>
      <c r="D42" s="146" t="s">
        <v>613</v>
      </c>
      <c r="E42" s="147"/>
      <c r="F42" s="147"/>
      <c r="G42" s="148"/>
      <c r="H42" s="96">
        <v>3820500</v>
      </c>
      <c r="I42" s="102">
        <v>7693789.2199999997</v>
      </c>
      <c r="J42" s="103">
        <v>0</v>
      </c>
      <c r="K42" s="117" t="str">
        <f t="shared" si="0"/>
        <v>18210606000000000110</v>
      </c>
      <c r="L42" s="105" t="s">
        <v>614</v>
      </c>
    </row>
    <row r="43" spans="1:12" s="84" customFormat="1">
      <c r="A43" s="99" t="s">
        <v>615</v>
      </c>
      <c r="B43" s="100" t="s">
        <v>6</v>
      </c>
      <c r="C43" s="101" t="s">
        <v>582</v>
      </c>
      <c r="D43" s="146" t="s">
        <v>616</v>
      </c>
      <c r="E43" s="147"/>
      <c r="F43" s="147"/>
      <c r="G43" s="148"/>
      <c r="H43" s="96">
        <v>2561000</v>
      </c>
      <c r="I43" s="102">
        <v>6112273.6900000004</v>
      </c>
      <c r="J43" s="103">
        <v>0</v>
      </c>
      <c r="K43" s="117" t="str">
        <f t="shared" si="0"/>
        <v>18210606030000000110</v>
      </c>
      <c r="L43" s="105" t="s">
        <v>617</v>
      </c>
    </row>
    <row r="44" spans="1:12" s="84" customFormat="1" ht="22.5">
      <c r="A44" s="79" t="s">
        <v>618</v>
      </c>
      <c r="B44" s="78" t="s">
        <v>6</v>
      </c>
      <c r="C44" s="120" t="s">
        <v>582</v>
      </c>
      <c r="D44" s="149" t="s">
        <v>619</v>
      </c>
      <c r="E44" s="150"/>
      <c r="F44" s="150"/>
      <c r="G44" s="151"/>
      <c r="H44" s="80">
        <v>2561000</v>
      </c>
      <c r="I44" s="81">
        <v>6112273.6900000004</v>
      </c>
      <c r="J44" s="82">
        <f>IF(IF(H44="",0,H44)=0,0,(IF(H44&gt;0,IF(I44&gt;H44,0,H44-I44),IF(I44&gt;H44,H44-I44,0))))</f>
        <v>0</v>
      </c>
      <c r="K44" s="118" t="str">
        <f t="shared" si="0"/>
        <v>18210606033100000110</v>
      </c>
      <c r="L44" s="83" t="str">
        <f>C44 &amp; D44 &amp; G44</f>
        <v>18210606033100000110</v>
      </c>
    </row>
    <row r="45" spans="1:12" s="84" customFormat="1">
      <c r="A45" s="99" t="s">
        <v>620</v>
      </c>
      <c r="B45" s="100" t="s">
        <v>6</v>
      </c>
      <c r="C45" s="101" t="s">
        <v>582</v>
      </c>
      <c r="D45" s="146" t="s">
        <v>621</v>
      </c>
      <c r="E45" s="147"/>
      <c r="F45" s="147"/>
      <c r="G45" s="148"/>
      <c r="H45" s="96">
        <v>1259500</v>
      </c>
      <c r="I45" s="102">
        <v>1581515.53</v>
      </c>
      <c r="J45" s="103">
        <v>0</v>
      </c>
      <c r="K45" s="117" t="str">
        <f t="shared" si="0"/>
        <v>18210606040000000110</v>
      </c>
      <c r="L45" s="105" t="s">
        <v>622</v>
      </c>
    </row>
    <row r="46" spans="1:12" s="84" customFormat="1" ht="33.75">
      <c r="A46" s="79" t="s">
        <v>623</v>
      </c>
      <c r="B46" s="78" t="s">
        <v>6</v>
      </c>
      <c r="C46" s="120" t="s">
        <v>582</v>
      </c>
      <c r="D46" s="149" t="s">
        <v>624</v>
      </c>
      <c r="E46" s="150"/>
      <c r="F46" s="150"/>
      <c r="G46" s="151"/>
      <c r="H46" s="80">
        <v>1259500</v>
      </c>
      <c r="I46" s="81">
        <v>1581515.53</v>
      </c>
      <c r="J46" s="82">
        <f>IF(IF(H46="",0,H46)=0,0,(IF(H46&gt;0,IF(I46&gt;H46,0,H46-I46),IF(I46&gt;H46,H46-I46,0))))</f>
        <v>0</v>
      </c>
      <c r="K46" s="118" t="str">
        <f t="shared" si="0"/>
        <v>18210606043100000110</v>
      </c>
      <c r="L46" s="83" t="str">
        <f>C46 &amp; D46 &amp; G46</f>
        <v>18210606043100000110</v>
      </c>
    </row>
    <row r="47" spans="1:12" s="84" customFormat="1">
      <c r="A47" s="99">
        <v>707</v>
      </c>
      <c r="B47" s="100" t="s">
        <v>6</v>
      </c>
      <c r="C47" s="101" t="s">
        <v>75</v>
      </c>
      <c r="D47" s="146" t="s">
        <v>550</v>
      </c>
      <c r="E47" s="147"/>
      <c r="F47" s="147"/>
      <c r="G47" s="148"/>
      <c r="H47" s="96">
        <v>5948006.1699999999</v>
      </c>
      <c r="I47" s="102">
        <v>5948186.3399999999</v>
      </c>
      <c r="J47" s="103">
        <v>6746.95</v>
      </c>
      <c r="K47" s="117" t="str">
        <f t="shared" si="0"/>
        <v>70700000000000000000</v>
      </c>
      <c r="L47" s="105" t="s">
        <v>104</v>
      </c>
    </row>
    <row r="48" spans="1:12" s="84" customFormat="1">
      <c r="A48" s="99" t="s">
        <v>552</v>
      </c>
      <c r="B48" s="100" t="s">
        <v>6</v>
      </c>
      <c r="C48" s="101" t="s">
        <v>75</v>
      </c>
      <c r="D48" s="146" t="s">
        <v>553</v>
      </c>
      <c r="E48" s="147"/>
      <c r="F48" s="147"/>
      <c r="G48" s="148"/>
      <c r="H48" s="96">
        <v>356406.17</v>
      </c>
      <c r="I48" s="102">
        <v>363333.29</v>
      </c>
      <c r="J48" s="103">
        <v>0</v>
      </c>
      <c r="K48" s="117" t="str">
        <f t="shared" si="0"/>
        <v>70710000000000000000</v>
      </c>
      <c r="L48" s="105" t="s">
        <v>510</v>
      </c>
    </row>
    <row r="49" spans="1:12" s="84" customFormat="1">
      <c r="A49" s="99" t="s">
        <v>625</v>
      </c>
      <c r="B49" s="100" t="s">
        <v>6</v>
      </c>
      <c r="C49" s="101" t="s">
        <v>75</v>
      </c>
      <c r="D49" s="146" t="s">
        <v>626</v>
      </c>
      <c r="E49" s="147"/>
      <c r="F49" s="147"/>
      <c r="G49" s="148"/>
      <c r="H49" s="96">
        <v>17300</v>
      </c>
      <c r="I49" s="102">
        <v>17900</v>
      </c>
      <c r="J49" s="103">
        <v>0</v>
      </c>
      <c r="K49" s="117" t="str">
        <f t="shared" ref="K49:K79" si="1">C49 &amp; D49 &amp; G49</f>
        <v>70710800000000000000</v>
      </c>
      <c r="L49" s="105" t="s">
        <v>627</v>
      </c>
    </row>
    <row r="50" spans="1:12" s="84" customFormat="1" ht="33.75">
      <c r="A50" s="99" t="s">
        <v>628</v>
      </c>
      <c r="B50" s="100" t="s">
        <v>6</v>
      </c>
      <c r="C50" s="101" t="s">
        <v>75</v>
      </c>
      <c r="D50" s="146" t="s">
        <v>629</v>
      </c>
      <c r="E50" s="147"/>
      <c r="F50" s="147"/>
      <c r="G50" s="148"/>
      <c r="H50" s="96">
        <v>17300</v>
      </c>
      <c r="I50" s="102">
        <v>17900</v>
      </c>
      <c r="J50" s="103">
        <v>0</v>
      </c>
      <c r="K50" s="117" t="str">
        <f t="shared" si="1"/>
        <v>70710804000010000110</v>
      </c>
      <c r="L50" s="105" t="s">
        <v>630</v>
      </c>
    </row>
    <row r="51" spans="1:12" s="84" customFormat="1" ht="56.25">
      <c r="A51" s="79" t="s">
        <v>631</v>
      </c>
      <c r="B51" s="78" t="s">
        <v>6</v>
      </c>
      <c r="C51" s="120" t="s">
        <v>75</v>
      </c>
      <c r="D51" s="149" t="s">
        <v>632</v>
      </c>
      <c r="E51" s="150"/>
      <c r="F51" s="150"/>
      <c r="G51" s="151"/>
      <c r="H51" s="80">
        <v>17300</v>
      </c>
      <c r="I51" s="81">
        <v>17900</v>
      </c>
      <c r="J51" s="82">
        <f>IF(IF(H51="",0,H51)=0,0,(IF(H51&gt;0,IF(I51&gt;H51,0,H51-I51),IF(I51&gt;H51,H51-I51,0))))</f>
        <v>0</v>
      </c>
      <c r="K51" s="118" t="str">
        <f t="shared" si="1"/>
        <v>70710804020010000110</v>
      </c>
      <c r="L51" s="83" t="str">
        <f>C51 &amp; D51 &amp; G51</f>
        <v>70710804020010000110</v>
      </c>
    </row>
    <row r="52" spans="1:12" s="84" customFormat="1" ht="33.75">
      <c r="A52" s="99" t="s">
        <v>633</v>
      </c>
      <c r="B52" s="100" t="s">
        <v>6</v>
      </c>
      <c r="C52" s="101" t="s">
        <v>75</v>
      </c>
      <c r="D52" s="146" t="s">
        <v>634</v>
      </c>
      <c r="E52" s="147"/>
      <c r="F52" s="147"/>
      <c r="G52" s="148"/>
      <c r="H52" s="96">
        <v>62027</v>
      </c>
      <c r="I52" s="102">
        <v>68354.12</v>
      </c>
      <c r="J52" s="103">
        <v>0</v>
      </c>
      <c r="K52" s="117" t="str">
        <f t="shared" si="1"/>
        <v>70711100000000000000</v>
      </c>
      <c r="L52" s="105" t="s">
        <v>635</v>
      </c>
    </row>
    <row r="53" spans="1:12" s="84" customFormat="1" ht="67.5">
      <c r="A53" s="99" t="s">
        <v>636</v>
      </c>
      <c r="B53" s="100" t="s">
        <v>6</v>
      </c>
      <c r="C53" s="101" t="s">
        <v>75</v>
      </c>
      <c r="D53" s="146" t="s">
        <v>637</v>
      </c>
      <c r="E53" s="147"/>
      <c r="F53" s="147"/>
      <c r="G53" s="148"/>
      <c r="H53" s="96">
        <v>62027</v>
      </c>
      <c r="I53" s="102">
        <v>68354.12</v>
      </c>
      <c r="J53" s="103">
        <v>0</v>
      </c>
      <c r="K53" s="117" t="str">
        <f t="shared" si="1"/>
        <v>70711105000000000120</v>
      </c>
      <c r="L53" s="105" t="s">
        <v>638</v>
      </c>
    </row>
    <row r="54" spans="1:12" s="84" customFormat="1" ht="67.5">
      <c r="A54" s="99" t="s">
        <v>639</v>
      </c>
      <c r="B54" s="100" t="s">
        <v>6</v>
      </c>
      <c r="C54" s="101" t="s">
        <v>75</v>
      </c>
      <c r="D54" s="146" t="s">
        <v>640</v>
      </c>
      <c r="E54" s="147"/>
      <c r="F54" s="147"/>
      <c r="G54" s="148"/>
      <c r="H54" s="96">
        <v>50927</v>
      </c>
      <c r="I54" s="102">
        <v>57215.72</v>
      </c>
      <c r="J54" s="103">
        <v>0</v>
      </c>
      <c r="K54" s="117" t="str">
        <f t="shared" si="1"/>
        <v>70711105020000000120</v>
      </c>
      <c r="L54" s="105" t="s">
        <v>641</v>
      </c>
    </row>
    <row r="55" spans="1:12" s="84" customFormat="1" ht="56.25">
      <c r="A55" s="79" t="s">
        <v>642</v>
      </c>
      <c r="B55" s="78" t="s">
        <v>6</v>
      </c>
      <c r="C55" s="120" t="s">
        <v>75</v>
      </c>
      <c r="D55" s="149" t="s">
        <v>643</v>
      </c>
      <c r="E55" s="150"/>
      <c r="F55" s="150"/>
      <c r="G55" s="151"/>
      <c r="H55" s="80">
        <v>50927</v>
      </c>
      <c r="I55" s="81">
        <v>57215.72</v>
      </c>
      <c r="J55" s="82">
        <f>IF(IF(H55="",0,H55)=0,0,(IF(H55&gt;0,IF(I55&gt;H55,0,H55-I55),IF(I55&gt;H55,H55-I55,0))))</f>
        <v>0</v>
      </c>
      <c r="K55" s="118" t="str">
        <f t="shared" si="1"/>
        <v>70711105025100000120</v>
      </c>
      <c r="L55" s="83" t="str">
        <f>C55 &amp; D55 &amp; G55</f>
        <v>70711105025100000120</v>
      </c>
    </row>
    <row r="56" spans="1:12" s="84" customFormat="1" ht="33.75">
      <c r="A56" s="99" t="s">
        <v>644</v>
      </c>
      <c r="B56" s="100" t="s">
        <v>6</v>
      </c>
      <c r="C56" s="101" t="s">
        <v>75</v>
      </c>
      <c r="D56" s="146" t="s">
        <v>645</v>
      </c>
      <c r="E56" s="147"/>
      <c r="F56" s="147"/>
      <c r="G56" s="148"/>
      <c r="H56" s="96">
        <v>11100</v>
      </c>
      <c r="I56" s="102">
        <v>11138.4</v>
      </c>
      <c r="J56" s="103">
        <v>0</v>
      </c>
      <c r="K56" s="117" t="str">
        <f t="shared" si="1"/>
        <v>70711105070000000120</v>
      </c>
      <c r="L56" s="105" t="s">
        <v>646</v>
      </c>
    </row>
    <row r="57" spans="1:12" s="84" customFormat="1" ht="33.75">
      <c r="A57" s="79" t="s">
        <v>647</v>
      </c>
      <c r="B57" s="78" t="s">
        <v>6</v>
      </c>
      <c r="C57" s="120" t="s">
        <v>75</v>
      </c>
      <c r="D57" s="149" t="s">
        <v>648</v>
      </c>
      <c r="E57" s="150"/>
      <c r="F57" s="150"/>
      <c r="G57" s="151"/>
      <c r="H57" s="80">
        <v>11100</v>
      </c>
      <c r="I57" s="81">
        <v>11138.4</v>
      </c>
      <c r="J57" s="82">
        <f>IF(IF(H57="",0,H57)=0,0,(IF(H57&gt;0,IF(I57&gt;H57,0,H57-I57),IF(I57&gt;H57,H57-I57,0))))</f>
        <v>0</v>
      </c>
      <c r="K57" s="118" t="str">
        <f t="shared" si="1"/>
        <v>70711105075100000120</v>
      </c>
      <c r="L57" s="83" t="str">
        <f>C57 &amp; D57 &amp; G57</f>
        <v>70711105075100000120</v>
      </c>
    </row>
    <row r="58" spans="1:12" s="84" customFormat="1" ht="22.5">
      <c r="A58" s="99" t="s">
        <v>649</v>
      </c>
      <c r="B58" s="100" t="s">
        <v>6</v>
      </c>
      <c r="C58" s="101" t="s">
        <v>75</v>
      </c>
      <c r="D58" s="146" t="s">
        <v>650</v>
      </c>
      <c r="E58" s="147"/>
      <c r="F58" s="147"/>
      <c r="G58" s="148"/>
      <c r="H58" s="96">
        <v>277079.17</v>
      </c>
      <c r="I58" s="102">
        <v>277079.17</v>
      </c>
      <c r="J58" s="103">
        <v>0</v>
      </c>
      <c r="K58" s="117" t="str">
        <f t="shared" si="1"/>
        <v>70711400000000000000</v>
      </c>
      <c r="L58" s="105" t="s">
        <v>651</v>
      </c>
    </row>
    <row r="59" spans="1:12" s="84" customFormat="1" ht="22.5">
      <c r="A59" s="99" t="s">
        <v>652</v>
      </c>
      <c r="B59" s="100" t="s">
        <v>6</v>
      </c>
      <c r="C59" s="101" t="s">
        <v>75</v>
      </c>
      <c r="D59" s="146" t="s">
        <v>653</v>
      </c>
      <c r="E59" s="147"/>
      <c r="F59" s="147"/>
      <c r="G59" s="148"/>
      <c r="H59" s="96">
        <v>277079.17</v>
      </c>
      <c r="I59" s="102">
        <v>277079.17</v>
      </c>
      <c r="J59" s="103">
        <v>0</v>
      </c>
      <c r="K59" s="117" t="str">
        <f t="shared" si="1"/>
        <v>70711406000000000430</v>
      </c>
      <c r="L59" s="105" t="s">
        <v>654</v>
      </c>
    </row>
    <row r="60" spans="1:12" s="84" customFormat="1" ht="45">
      <c r="A60" s="99" t="s">
        <v>655</v>
      </c>
      <c r="B60" s="100" t="s">
        <v>6</v>
      </c>
      <c r="C60" s="101" t="s">
        <v>75</v>
      </c>
      <c r="D60" s="146" t="s">
        <v>656</v>
      </c>
      <c r="E60" s="147"/>
      <c r="F60" s="147"/>
      <c r="G60" s="148"/>
      <c r="H60" s="96">
        <v>277079.17</v>
      </c>
      <c r="I60" s="102">
        <v>277079.17</v>
      </c>
      <c r="J60" s="103">
        <v>0</v>
      </c>
      <c r="K60" s="117" t="str">
        <f t="shared" si="1"/>
        <v>70711406020000000430</v>
      </c>
      <c r="L60" s="105" t="s">
        <v>657</v>
      </c>
    </row>
    <row r="61" spans="1:12" s="84" customFormat="1" ht="45">
      <c r="A61" s="79" t="s">
        <v>658</v>
      </c>
      <c r="B61" s="78" t="s">
        <v>6</v>
      </c>
      <c r="C61" s="120" t="s">
        <v>75</v>
      </c>
      <c r="D61" s="149" t="s">
        <v>659</v>
      </c>
      <c r="E61" s="150"/>
      <c r="F61" s="150"/>
      <c r="G61" s="151"/>
      <c r="H61" s="80">
        <v>277079.17</v>
      </c>
      <c r="I61" s="81">
        <v>277079.17</v>
      </c>
      <c r="J61" s="82">
        <f>IF(IF(H61="",0,H61)=0,0,(IF(H61&gt;0,IF(I61&gt;H61,0,H61-I61),IF(I61&gt;H61,H61-I61,0))))</f>
        <v>0</v>
      </c>
      <c r="K61" s="118" t="str">
        <f t="shared" si="1"/>
        <v>70711406025100000430</v>
      </c>
      <c r="L61" s="83" t="str">
        <f>C61 &amp; D61 &amp; G61</f>
        <v>70711406025100000430</v>
      </c>
    </row>
    <row r="62" spans="1:12" s="84" customFormat="1">
      <c r="A62" s="99" t="s">
        <v>660</v>
      </c>
      <c r="B62" s="100" t="s">
        <v>6</v>
      </c>
      <c r="C62" s="101" t="s">
        <v>75</v>
      </c>
      <c r="D62" s="146" t="s">
        <v>661</v>
      </c>
      <c r="E62" s="147"/>
      <c r="F62" s="147"/>
      <c r="G62" s="148"/>
      <c r="H62" s="96">
        <v>5591600</v>
      </c>
      <c r="I62" s="102">
        <v>5584853.0499999998</v>
      </c>
      <c r="J62" s="103">
        <v>6746.95</v>
      </c>
      <c r="K62" s="117" t="str">
        <f t="shared" si="1"/>
        <v>70720000000000000000</v>
      </c>
      <c r="L62" s="105" t="s">
        <v>662</v>
      </c>
    </row>
    <row r="63" spans="1:12" s="84" customFormat="1" ht="33.75">
      <c r="A63" s="99" t="s">
        <v>663</v>
      </c>
      <c r="B63" s="100" t="s">
        <v>6</v>
      </c>
      <c r="C63" s="101" t="s">
        <v>75</v>
      </c>
      <c r="D63" s="146" t="s">
        <v>664</v>
      </c>
      <c r="E63" s="147"/>
      <c r="F63" s="147"/>
      <c r="G63" s="148"/>
      <c r="H63" s="96">
        <v>5591600</v>
      </c>
      <c r="I63" s="102">
        <v>5584853.0499999998</v>
      </c>
      <c r="J63" s="103">
        <v>6746.95</v>
      </c>
      <c r="K63" s="117" t="str">
        <f t="shared" si="1"/>
        <v>70720200000000000000</v>
      </c>
      <c r="L63" s="105" t="s">
        <v>665</v>
      </c>
    </row>
    <row r="64" spans="1:12" s="84" customFormat="1" ht="22.5">
      <c r="A64" s="99" t="s">
        <v>666</v>
      </c>
      <c r="B64" s="100" t="s">
        <v>6</v>
      </c>
      <c r="C64" s="101" t="s">
        <v>75</v>
      </c>
      <c r="D64" s="146" t="s">
        <v>667</v>
      </c>
      <c r="E64" s="147"/>
      <c r="F64" s="147"/>
      <c r="G64" s="148"/>
      <c r="H64" s="96">
        <v>3130400</v>
      </c>
      <c r="I64" s="102">
        <v>3130400</v>
      </c>
      <c r="J64" s="103">
        <v>0</v>
      </c>
      <c r="K64" s="117" t="str">
        <f t="shared" si="1"/>
        <v>70720210000000000150</v>
      </c>
      <c r="L64" s="105" t="s">
        <v>668</v>
      </c>
    </row>
    <row r="65" spans="1:12" s="84" customFormat="1" ht="33.75">
      <c r="A65" s="99" t="s">
        <v>669</v>
      </c>
      <c r="B65" s="100" t="s">
        <v>6</v>
      </c>
      <c r="C65" s="101" t="s">
        <v>75</v>
      </c>
      <c r="D65" s="146" t="s">
        <v>670</v>
      </c>
      <c r="E65" s="147"/>
      <c r="F65" s="147"/>
      <c r="G65" s="148"/>
      <c r="H65" s="96">
        <v>3130400</v>
      </c>
      <c r="I65" s="102">
        <v>3130400</v>
      </c>
      <c r="J65" s="103">
        <v>0</v>
      </c>
      <c r="K65" s="117" t="str">
        <f t="shared" si="1"/>
        <v>70720216001000000150</v>
      </c>
      <c r="L65" s="105" t="s">
        <v>671</v>
      </c>
    </row>
    <row r="66" spans="1:12" s="84" customFormat="1" ht="33.75">
      <c r="A66" s="79" t="s">
        <v>672</v>
      </c>
      <c r="B66" s="78" t="s">
        <v>6</v>
      </c>
      <c r="C66" s="120" t="s">
        <v>75</v>
      </c>
      <c r="D66" s="149" t="s">
        <v>673</v>
      </c>
      <c r="E66" s="150"/>
      <c r="F66" s="150"/>
      <c r="G66" s="151"/>
      <c r="H66" s="80">
        <v>3130400</v>
      </c>
      <c r="I66" s="81">
        <v>3130400</v>
      </c>
      <c r="J66" s="82">
        <f>IF(IF(H66="",0,H66)=0,0,(IF(H66&gt;0,IF(I66&gt;H66,0,H66-I66),IF(I66&gt;H66,H66-I66,0))))</f>
        <v>0</v>
      </c>
      <c r="K66" s="118" t="str">
        <f t="shared" si="1"/>
        <v>70720216001100000150</v>
      </c>
      <c r="L66" s="83" t="str">
        <f>C66 &amp; D66 &amp; G66</f>
        <v>70720216001100000150</v>
      </c>
    </row>
    <row r="67" spans="1:12" s="84" customFormat="1" ht="22.5">
      <c r="A67" s="99" t="s">
        <v>674</v>
      </c>
      <c r="B67" s="100" t="s">
        <v>6</v>
      </c>
      <c r="C67" s="101" t="s">
        <v>75</v>
      </c>
      <c r="D67" s="146" t="s">
        <v>675</v>
      </c>
      <c r="E67" s="147"/>
      <c r="F67" s="147"/>
      <c r="G67" s="148"/>
      <c r="H67" s="96">
        <v>1991000</v>
      </c>
      <c r="I67" s="102">
        <v>1984253.05</v>
      </c>
      <c r="J67" s="103">
        <v>6746.95</v>
      </c>
      <c r="K67" s="117" t="str">
        <f t="shared" si="1"/>
        <v>70720220000000000150</v>
      </c>
      <c r="L67" s="105" t="s">
        <v>676</v>
      </c>
    </row>
    <row r="68" spans="1:12" s="84" customFormat="1" ht="22.5">
      <c r="A68" s="99" t="s">
        <v>677</v>
      </c>
      <c r="B68" s="100" t="s">
        <v>6</v>
      </c>
      <c r="C68" s="101" t="s">
        <v>75</v>
      </c>
      <c r="D68" s="146" t="s">
        <v>678</v>
      </c>
      <c r="E68" s="147"/>
      <c r="F68" s="147"/>
      <c r="G68" s="148"/>
      <c r="H68" s="96">
        <v>400000</v>
      </c>
      <c r="I68" s="102">
        <v>400000</v>
      </c>
      <c r="J68" s="103">
        <v>0</v>
      </c>
      <c r="K68" s="117" t="str">
        <f t="shared" si="1"/>
        <v>70720225576000000150</v>
      </c>
      <c r="L68" s="105" t="s">
        <v>679</v>
      </c>
    </row>
    <row r="69" spans="1:12" s="84" customFormat="1" ht="22.5">
      <c r="A69" s="79" t="s">
        <v>680</v>
      </c>
      <c r="B69" s="78" t="s">
        <v>6</v>
      </c>
      <c r="C69" s="120" t="s">
        <v>75</v>
      </c>
      <c r="D69" s="149" t="s">
        <v>681</v>
      </c>
      <c r="E69" s="150"/>
      <c r="F69" s="150"/>
      <c r="G69" s="151"/>
      <c r="H69" s="80">
        <v>400000</v>
      </c>
      <c r="I69" s="81">
        <v>400000</v>
      </c>
      <c r="J69" s="82">
        <f>IF(IF(H69="",0,H69)=0,0,(IF(H69&gt;0,IF(I69&gt;H69,0,H69-I69),IF(I69&gt;H69,H69-I69,0))))</f>
        <v>0</v>
      </c>
      <c r="K69" s="118" t="str">
        <f t="shared" si="1"/>
        <v>70720225576100000150</v>
      </c>
      <c r="L69" s="83" t="str">
        <f>C69 &amp; D69 &amp; G69</f>
        <v>70720225576100000150</v>
      </c>
    </row>
    <row r="70" spans="1:12" s="84" customFormat="1">
      <c r="A70" s="99" t="s">
        <v>682</v>
      </c>
      <c r="B70" s="100" t="s">
        <v>6</v>
      </c>
      <c r="C70" s="101" t="s">
        <v>75</v>
      </c>
      <c r="D70" s="146" t="s">
        <v>683</v>
      </c>
      <c r="E70" s="147"/>
      <c r="F70" s="147"/>
      <c r="G70" s="148"/>
      <c r="H70" s="96">
        <v>1591000</v>
      </c>
      <c r="I70" s="102">
        <v>1584253.05</v>
      </c>
      <c r="J70" s="103">
        <v>6746.95</v>
      </c>
      <c r="K70" s="117" t="str">
        <f t="shared" si="1"/>
        <v>70720229999000000150</v>
      </c>
      <c r="L70" s="105" t="s">
        <v>684</v>
      </c>
    </row>
    <row r="71" spans="1:12" s="84" customFormat="1">
      <c r="A71" s="79" t="s">
        <v>685</v>
      </c>
      <c r="B71" s="78" t="s">
        <v>6</v>
      </c>
      <c r="C71" s="120" t="s">
        <v>75</v>
      </c>
      <c r="D71" s="149" t="s">
        <v>686</v>
      </c>
      <c r="E71" s="150"/>
      <c r="F71" s="150"/>
      <c r="G71" s="151"/>
      <c r="H71" s="80">
        <v>1591000</v>
      </c>
      <c r="I71" s="81">
        <v>1584253.05</v>
      </c>
      <c r="J71" s="82">
        <f>IF(IF(H71="",0,H71)=0,0,(IF(H71&gt;0,IF(I71&gt;H71,0,H71-I71),IF(I71&gt;H71,H71-I71,0))))</f>
        <v>6746.95</v>
      </c>
      <c r="K71" s="118" t="str">
        <f t="shared" si="1"/>
        <v>70720229999100000150</v>
      </c>
      <c r="L71" s="83" t="str">
        <f>C71 &amp; D71 &amp; G71</f>
        <v>70720229999100000150</v>
      </c>
    </row>
    <row r="72" spans="1:12" s="84" customFormat="1" ht="22.5">
      <c r="A72" s="99" t="s">
        <v>687</v>
      </c>
      <c r="B72" s="100" t="s">
        <v>6</v>
      </c>
      <c r="C72" s="101" t="s">
        <v>75</v>
      </c>
      <c r="D72" s="146" t="s">
        <v>688</v>
      </c>
      <c r="E72" s="147"/>
      <c r="F72" s="147"/>
      <c r="G72" s="148"/>
      <c r="H72" s="96">
        <v>145900</v>
      </c>
      <c r="I72" s="102">
        <v>145900</v>
      </c>
      <c r="J72" s="103">
        <v>0</v>
      </c>
      <c r="K72" s="117" t="str">
        <f t="shared" si="1"/>
        <v>70720230000000000150</v>
      </c>
      <c r="L72" s="105" t="s">
        <v>689</v>
      </c>
    </row>
    <row r="73" spans="1:12" s="84" customFormat="1" ht="33.75">
      <c r="A73" s="99" t="s">
        <v>690</v>
      </c>
      <c r="B73" s="100" t="s">
        <v>6</v>
      </c>
      <c r="C73" s="101" t="s">
        <v>75</v>
      </c>
      <c r="D73" s="146" t="s">
        <v>691</v>
      </c>
      <c r="E73" s="147"/>
      <c r="F73" s="147"/>
      <c r="G73" s="148"/>
      <c r="H73" s="96">
        <v>60500</v>
      </c>
      <c r="I73" s="102">
        <v>60500</v>
      </c>
      <c r="J73" s="103">
        <v>0</v>
      </c>
      <c r="K73" s="117" t="str">
        <f t="shared" si="1"/>
        <v>70720230024000000150</v>
      </c>
      <c r="L73" s="105" t="s">
        <v>692</v>
      </c>
    </row>
    <row r="74" spans="1:12" s="84" customFormat="1" ht="33.75">
      <c r="A74" s="79" t="s">
        <v>693</v>
      </c>
      <c r="B74" s="78" t="s">
        <v>6</v>
      </c>
      <c r="C74" s="120" t="s">
        <v>75</v>
      </c>
      <c r="D74" s="149" t="s">
        <v>694</v>
      </c>
      <c r="E74" s="150"/>
      <c r="F74" s="150"/>
      <c r="G74" s="151"/>
      <c r="H74" s="80">
        <v>60500</v>
      </c>
      <c r="I74" s="81">
        <v>60500</v>
      </c>
      <c r="J74" s="82">
        <f>IF(IF(H74="",0,H74)=0,0,(IF(H74&gt;0,IF(I74&gt;H74,0,H74-I74),IF(I74&gt;H74,H74-I74,0))))</f>
        <v>0</v>
      </c>
      <c r="K74" s="118" t="str">
        <f t="shared" si="1"/>
        <v>70720230024100000150</v>
      </c>
      <c r="L74" s="83" t="str">
        <f>C74 &amp; D74 &amp; G74</f>
        <v>70720230024100000150</v>
      </c>
    </row>
    <row r="75" spans="1:12" s="84" customFormat="1" ht="33.75">
      <c r="A75" s="99" t="s">
        <v>695</v>
      </c>
      <c r="B75" s="100" t="s">
        <v>6</v>
      </c>
      <c r="C75" s="101" t="s">
        <v>75</v>
      </c>
      <c r="D75" s="146" t="s">
        <v>696</v>
      </c>
      <c r="E75" s="147"/>
      <c r="F75" s="147"/>
      <c r="G75" s="148"/>
      <c r="H75" s="96">
        <v>85400</v>
      </c>
      <c r="I75" s="102">
        <v>85400</v>
      </c>
      <c r="J75" s="103">
        <v>0</v>
      </c>
      <c r="K75" s="117" t="str">
        <f t="shared" si="1"/>
        <v>70720235118000000150</v>
      </c>
      <c r="L75" s="105" t="s">
        <v>697</v>
      </c>
    </row>
    <row r="76" spans="1:12" s="84" customFormat="1" ht="33.75">
      <c r="A76" s="79" t="s">
        <v>698</v>
      </c>
      <c r="B76" s="78" t="s">
        <v>6</v>
      </c>
      <c r="C76" s="120" t="s">
        <v>75</v>
      </c>
      <c r="D76" s="149" t="s">
        <v>699</v>
      </c>
      <c r="E76" s="150"/>
      <c r="F76" s="150"/>
      <c r="G76" s="151"/>
      <c r="H76" s="80">
        <v>85400</v>
      </c>
      <c r="I76" s="81">
        <v>85400</v>
      </c>
      <c r="J76" s="82">
        <f>IF(IF(H76="",0,H76)=0,0,(IF(H76&gt;0,IF(I76&gt;H76,0,H76-I76),IF(I76&gt;H76,H76-I76,0))))</f>
        <v>0</v>
      </c>
      <c r="K76" s="118" t="str">
        <f t="shared" si="1"/>
        <v>70720235118100000150</v>
      </c>
      <c r="L76" s="83" t="str">
        <f>C76 &amp; D76 &amp; G76</f>
        <v>70720235118100000150</v>
      </c>
    </row>
    <row r="77" spans="1:12" s="84" customFormat="1">
      <c r="A77" s="99" t="s">
        <v>200</v>
      </c>
      <c r="B77" s="100" t="s">
        <v>6</v>
      </c>
      <c r="C77" s="101" t="s">
        <v>75</v>
      </c>
      <c r="D77" s="146" t="s">
        <v>700</v>
      </c>
      <c r="E77" s="147"/>
      <c r="F77" s="147"/>
      <c r="G77" s="148"/>
      <c r="H77" s="96">
        <v>324300</v>
      </c>
      <c r="I77" s="102">
        <v>324300</v>
      </c>
      <c r="J77" s="103">
        <v>0</v>
      </c>
      <c r="K77" s="117" t="str">
        <f t="shared" si="1"/>
        <v>70720240000000000150</v>
      </c>
      <c r="L77" s="105" t="s">
        <v>701</v>
      </c>
    </row>
    <row r="78" spans="1:12" s="84" customFormat="1" ht="22.5">
      <c r="A78" s="99" t="s">
        <v>702</v>
      </c>
      <c r="B78" s="100" t="s">
        <v>6</v>
      </c>
      <c r="C78" s="101" t="s">
        <v>75</v>
      </c>
      <c r="D78" s="146" t="s">
        <v>703</v>
      </c>
      <c r="E78" s="147"/>
      <c r="F78" s="147"/>
      <c r="G78" s="148"/>
      <c r="H78" s="96">
        <v>324300</v>
      </c>
      <c r="I78" s="102">
        <v>324300</v>
      </c>
      <c r="J78" s="103">
        <v>0</v>
      </c>
      <c r="K78" s="117" t="str">
        <f t="shared" si="1"/>
        <v>70720249999000000150</v>
      </c>
      <c r="L78" s="105" t="s">
        <v>704</v>
      </c>
    </row>
    <row r="79" spans="1:12" s="84" customFormat="1" ht="22.5">
      <c r="A79" s="79" t="s">
        <v>705</v>
      </c>
      <c r="B79" s="78" t="s">
        <v>6</v>
      </c>
      <c r="C79" s="120" t="s">
        <v>75</v>
      </c>
      <c r="D79" s="149" t="s">
        <v>706</v>
      </c>
      <c r="E79" s="150"/>
      <c r="F79" s="150"/>
      <c r="G79" s="151"/>
      <c r="H79" s="80">
        <v>324300</v>
      </c>
      <c r="I79" s="81">
        <v>324300</v>
      </c>
      <c r="J79" s="82">
        <f>IF(IF(H79="",0,H79)=0,0,(IF(H79&gt;0,IF(I79&gt;H79,0,H79-I79),IF(I79&gt;H79,H79-I79,0))))</f>
        <v>0</v>
      </c>
      <c r="K79" s="118" t="str">
        <f t="shared" si="1"/>
        <v>70720249999100000150</v>
      </c>
      <c r="L79" s="83" t="str">
        <f>C79 &amp; D79 &amp; G79</f>
        <v>70720249999100000150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87" t="s">
        <v>24</v>
      </c>
      <c r="B82" s="187"/>
      <c r="C82" s="187"/>
      <c r="D82" s="187"/>
      <c r="E82" s="187"/>
      <c r="F82" s="187"/>
      <c r="G82" s="187"/>
      <c r="H82" s="187"/>
      <c r="I82" s="187"/>
      <c r="J82" s="187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55" t="s">
        <v>39</v>
      </c>
      <c r="B84" s="155" t="s">
        <v>40</v>
      </c>
      <c r="C84" s="161" t="s">
        <v>44</v>
      </c>
      <c r="D84" s="162"/>
      <c r="E84" s="162"/>
      <c r="F84" s="162"/>
      <c r="G84" s="163"/>
      <c r="H84" s="155" t="s">
        <v>42</v>
      </c>
      <c r="I84" s="155" t="s">
        <v>23</v>
      </c>
      <c r="J84" s="155" t="s">
        <v>43</v>
      </c>
      <c r="K84" s="113"/>
    </row>
    <row r="85" spans="1:12">
      <c r="A85" s="156"/>
      <c r="B85" s="156"/>
      <c r="C85" s="164"/>
      <c r="D85" s="165"/>
      <c r="E85" s="165"/>
      <c r="F85" s="165"/>
      <c r="G85" s="166"/>
      <c r="H85" s="156"/>
      <c r="I85" s="156"/>
      <c r="J85" s="156"/>
      <c r="K85" s="113"/>
    </row>
    <row r="86" spans="1:12">
      <c r="A86" s="157"/>
      <c r="B86" s="157"/>
      <c r="C86" s="167"/>
      <c r="D86" s="168"/>
      <c r="E86" s="168"/>
      <c r="F86" s="168"/>
      <c r="G86" s="169"/>
      <c r="H86" s="157"/>
      <c r="I86" s="157"/>
      <c r="J86" s="157"/>
      <c r="K86" s="113"/>
    </row>
    <row r="87" spans="1:12" ht="13.5" thickBot="1">
      <c r="A87" s="70">
        <v>1</v>
      </c>
      <c r="B87" s="12">
        <v>2</v>
      </c>
      <c r="C87" s="173">
        <v>3</v>
      </c>
      <c r="D87" s="174"/>
      <c r="E87" s="174"/>
      <c r="F87" s="174"/>
      <c r="G87" s="175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58" t="s">
        <v>17</v>
      </c>
      <c r="D88" s="159"/>
      <c r="E88" s="159"/>
      <c r="F88" s="159"/>
      <c r="G88" s="160"/>
      <c r="H88" s="52">
        <v>11267800.109999999</v>
      </c>
      <c r="I88" s="52">
        <v>11261053.16</v>
      </c>
      <c r="J88" s="104">
        <v>6746.95</v>
      </c>
    </row>
    <row r="89" spans="1:12" ht="12.75" customHeight="1">
      <c r="A89" s="73" t="s">
        <v>4</v>
      </c>
      <c r="B89" s="50"/>
      <c r="C89" s="194"/>
      <c r="D89" s="195"/>
      <c r="E89" s="195"/>
      <c r="F89" s="195"/>
      <c r="G89" s="196"/>
      <c r="H89" s="59"/>
      <c r="I89" s="60"/>
      <c r="J89" s="61"/>
    </row>
    <row r="90" spans="1:12" s="84" customFormat="1">
      <c r="A90" s="99">
        <v>707</v>
      </c>
      <c r="B90" s="100" t="s">
        <v>7</v>
      </c>
      <c r="C90" s="101" t="s">
        <v>75</v>
      </c>
      <c r="D90" s="123" t="s">
        <v>105</v>
      </c>
      <c r="E90" s="146" t="s">
        <v>106</v>
      </c>
      <c r="F90" s="152"/>
      <c r="G90" s="128" t="s">
        <v>82</v>
      </c>
      <c r="H90" s="96">
        <v>11267800.109999999</v>
      </c>
      <c r="I90" s="102">
        <v>11261053.16</v>
      </c>
      <c r="J90" s="103">
        <v>6746.95</v>
      </c>
      <c r="K90" s="117" t="str">
        <f t="shared" ref="K90:K153" si="2">C90 &amp; D90 &amp;E90 &amp; F90 &amp; G90</f>
        <v>70700000000000000000</v>
      </c>
      <c r="L90" s="106" t="s">
        <v>104</v>
      </c>
    </row>
    <row r="91" spans="1:12" s="84" customFormat="1">
      <c r="A91" s="99" t="s">
        <v>107</v>
      </c>
      <c r="B91" s="100" t="s">
        <v>7</v>
      </c>
      <c r="C91" s="101" t="s">
        <v>75</v>
      </c>
      <c r="D91" s="123" t="s">
        <v>109</v>
      </c>
      <c r="E91" s="146" t="s">
        <v>106</v>
      </c>
      <c r="F91" s="152"/>
      <c r="G91" s="128" t="s">
        <v>82</v>
      </c>
      <c r="H91" s="96">
        <v>4371493.33</v>
      </c>
      <c r="I91" s="102">
        <v>4371493.33</v>
      </c>
      <c r="J91" s="103">
        <v>0</v>
      </c>
      <c r="K91" s="117" t="str">
        <f t="shared" si="2"/>
        <v>70701000000000000000</v>
      </c>
      <c r="L91" s="106" t="s">
        <v>108</v>
      </c>
    </row>
    <row r="92" spans="1:12" s="84" customFormat="1" ht="22.5">
      <c r="A92" s="99" t="s">
        <v>110</v>
      </c>
      <c r="B92" s="100" t="s">
        <v>7</v>
      </c>
      <c r="C92" s="101" t="s">
        <v>75</v>
      </c>
      <c r="D92" s="123" t="s">
        <v>112</v>
      </c>
      <c r="E92" s="146" t="s">
        <v>106</v>
      </c>
      <c r="F92" s="152"/>
      <c r="G92" s="128" t="s">
        <v>82</v>
      </c>
      <c r="H92" s="96">
        <v>614600</v>
      </c>
      <c r="I92" s="102">
        <v>614600</v>
      </c>
      <c r="J92" s="103">
        <v>0</v>
      </c>
      <c r="K92" s="117" t="str">
        <f t="shared" si="2"/>
        <v>70701020000000000000</v>
      </c>
      <c r="L92" s="106" t="s">
        <v>111</v>
      </c>
    </row>
    <row r="93" spans="1:12" s="84" customFormat="1">
      <c r="A93" s="99" t="s">
        <v>113</v>
      </c>
      <c r="B93" s="100" t="s">
        <v>7</v>
      </c>
      <c r="C93" s="101" t="s">
        <v>75</v>
      </c>
      <c r="D93" s="123" t="s">
        <v>112</v>
      </c>
      <c r="E93" s="146" t="s">
        <v>115</v>
      </c>
      <c r="F93" s="152"/>
      <c r="G93" s="128" t="s">
        <v>82</v>
      </c>
      <c r="H93" s="96">
        <v>614600</v>
      </c>
      <c r="I93" s="102">
        <v>614600</v>
      </c>
      <c r="J93" s="103">
        <v>0</v>
      </c>
      <c r="K93" s="117" t="str">
        <f t="shared" si="2"/>
        <v>70701028800000000000</v>
      </c>
      <c r="L93" s="106" t="s">
        <v>114</v>
      </c>
    </row>
    <row r="94" spans="1:12" s="84" customFormat="1">
      <c r="A94" s="99" t="s">
        <v>116</v>
      </c>
      <c r="B94" s="100" t="s">
        <v>7</v>
      </c>
      <c r="C94" s="101" t="s">
        <v>75</v>
      </c>
      <c r="D94" s="123" t="s">
        <v>112</v>
      </c>
      <c r="E94" s="146" t="s">
        <v>118</v>
      </c>
      <c r="F94" s="152"/>
      <c r="G94" s="128" t="s">
        <v>82</v>
      </c>
      <c r="H94" s="96">
        <v>614600</v>
      </c>
      <c r="I94" s="102">
        <v>614600</v>
      </c>
      <c r="J94" s="103">
        <v>0</v>
      </c>
      <c r="K94" s="117" t="str">
        <f t="shared" si="2"/>
        <v>70701028810001000000</v>
      </c>
      <c r="L94" s="106" t="s">
        <v>117</v>
      </c>
    </row>
    <row r="95" spans="1:12" s="84" customFormat="1" ht="56.25">
      <c r="A95" s="99" t="s">
        <v>119</v>
      </c>
      <c r="B95" s="100" t="s">
        <v>7</v>
      </c>
      <c r="C95" s="101" t="s">
        <v>75</v>
      </c>
      <c r="D95" s="123" t="s">
        <v>112</v>
      </c>
      <c r="E95" s="146" t="s">
        <v>118</v>
      </c>
      <c r="F95" s="152"/>
      <c r="G95" s="128" t="s">
        <v>121</v>
      </c>
      <c r="H95" s="96">
        <v>614600</v>
      </c>
      <c r="I95" s="102">
        <v>614600</v>
      </c>
      <c r="J95" s="103">
        <v>0</v>
      </c>
      <c r="K95" s="117" t="str">
        <f t="shared" si="2"/>
        <v>70701028810001000100</v>
      </c>
      <c r="L95" s="106" t="s">
        <v>120</v>
      </c>
    </row>
    <row r="96" spans="1:12" s="84" customFormat="1" ht="22.5">
      <c r="A96" s="99" t="s">
        <v>122</v>
      </c>
      <c r="B96" s="100" t="s">
        <v>7</v>
      </c>
      <c r="C96" s="101" t="s">
        <v>75</v>
      </c>
      <c r="D96" s="123" t="s">
        <v>112</v>
      </c>
      <c r="E96" s="146" t="s">
        <v>118</v>
      </c>
      <c r="F96" s="152"/>
      <c r="G96" s="128" t="s">
        <v>124</v>
      </c>
      <c r="H96" s="96">
        <v>614600</v>
      </c>
      <c r="I96" s="102">
        <v>614600</v>
      </c>
      <c r="J96" s="103">
        <v>0</v>
      </c>
      <c r="K96" s="117" t="str">
        <f t="shared" si="2"/>
        <v>70701028810001000120</v>
      </c>
      <c r="L96" s="106" t="s">
        <v>123</v>
      </c>
    </row>
    <row r="97" spans="1:12" s="84" customFormat="1" ht="22.5">
      <c r="A97" s="79" t="s">
        <v>125</v>
      </c>
      <c r="B97" s="78" t="s">
        <v>7</v>
      </c>
      <c r="C97" s="120" t="s">
        <v>75</v>
      </c>
      <c r="D97" s="124" t="s">
        <v>112</v>
      </c>
      <c r="E97" s="149" t="s">
        <v>118</v>
      </c>
      <c r="F97" s="153"/>
      <c r="G97" s="121" t="s">
        <v>126</v>
      </c>
      <c r="H97" s="80">
        <v>444460.4</v>
      </c>
      <c r="I97" s="81">
        <v>444460.4</v>
      </c>
      <c r="J97" s="82">
        <f>IF(IF(H97="",0,H97)=0,0,(IF(H97&gt;0,IF(I97&gt;H97,0,H97-I97),IF(I97&gt;H97,H97-I97,0))))</f>
        <v>0</v>
      </c>
      <c r="K97" s="117" t="str">
        <f t="shared" si="2"/>
        <v>70701028810001000121</v>
      </c>
      <c r="L97" s="83" t="str">
        <f>C97 &amp; D97 &amp;E97 &amp; F97 &amp; G97</f>
        <v>70701028810001000121</v>
      </c>
    </row>
    <row r="98" spans="1:12" s="84" customFormat="1" ht="33.75">
      <c r="A98" s="79" t="s">
        <v>127</v>
      </c>
      <c r="B98" s="78" t="s">
        <v>7</v>
      </c>
      <c r="C98" s="120" t="s">
        <v>75</v>
      </c>
      <c r="D98" s="124" t="s">
        <v>112</v>
      </c>
      <c r="E98" s="149" t="s">
        <v>118</v>
      </c>
      <c r="F98" s="153"/>
      <c r="G98" s="121" t="s">
        <v>128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 t="shared" si="2"/>
        <v>70701028810001000122</v>
      </c>
      <c r="L98" s="83" t="str">
        <f>C98 &amp; D98 &amp;E98 &amp; F98 &amp; G98</f>
        <v>70701028810001000122</v>
      </c>
    </row>
    <row r="99" spans="1:12" s="84" customFormat="1" ht="33.75">
      <c r="A99" s="79" t="s">
        <v>129</v>
      </c>
      <c r="B99" s="78" t="s">
        <v>7</v>
      </c>
      <c r="C99" s="120" t="s">
        <v>75</v>
      </c>
      <c r="D99" s="124" t="s">
        <v>112</v>
      </c>
      <c r="E99" s="149" t="s">
        <v>118</v>
      </c>
      <c r="F99" s="153"/>
      <c r="G99" s="121" t="s">
        <v>130</v>
      </c>
      <c r="H99" s="80">
        <v>130039.6</v>
      </c>
      <c r="I99" s="81">
        <v>130039.6</v>
      </c>
      <c r="J99" s="82">
        <f>IF(IF(H99="",0,H99)=0,0,(IF(H99&gt;0,IF(I99&gt;H99,0,H99-I99),IF(I99&gt;H99,H99-I99,0))))</f>
        <v>0</v>
      </c>
      <c r="K99" s="117" t="str">
        <f t="shared" si="2"/>
        <v>70701028810001000129</v>
      </c>
      <c r="L99" s="83" t="str">
        <f>C99 &amp; D99 &amp;E99 &amp; F99 &amp; G99</f>
        <v>70701028810001000129</v>
      </c>
    </row>
    <row r="100" spans="1:12" s="84" customFormat="1" ht="45">
      <c r="A100" s="99" t="s">
        <v>131</v>
      </c>
      <c r="B100" s="100" t="s">
        <v>7</v>
      </c>
      <c r="C100" s="101" t="s">
        <v>75</v>
      </c>
      <c r="D100" s="123" t="s">
        <v>133</v>
      </c>
      <c r="E100" s="146" t="s">
        <v>106</v>
      </c>
      <c r="F100" s="152"/>
      <c r="G100" s="128" t="s">
        <v>82</v>
      </c>
      <c r="H100" s="96">
        <v>3726736.33</v>
      </c>
      <c r="I100" s="102">
        <v>3726736.33</v>
      </c>
      <c r="J100" s="103">
        <v>0</v>
      </c>
      <c r="K100" s="117" t="str">
        <f t="shared" si="2"/>
        <v>70701040000000000000</v>
      </c>
      <c r="L100" s="106" t="s">
        <v>132</v>
      </c>
    </row>
    <row r="101" spans="1:12" s="84" customFormat="1" ht="33.75">
      <c r="A101" s="99" t="s">
        <v>134</v>
      </c>
      <c r="B101" s="100" t="s">
        <v>7</v>
      </c>
      <c r="C101" s="101" t="s">
        <v>75</v>
      </c>
      <c r="D101" s="123" t="s">
        <v>133</v>
      </c>
      <c r="E101" s="146" t="s">
        <v>136</v>
      </c>
      <c r="F101" s="152"/>
      <c r="G101" s="128" t="s">
        <v>82</v>
      </c>
      <c r="H101" s="96">
        <v>3621276.33</v>
      </c>
      <c r="I101" s="102">
        <v>3621276.33</v>
      </c>
      <c r="J101" s="103">
        <v>0</v>
      </c>
      <c r="K101" s="117" t="str">
        <f t="shared" si="2"/>
        <v>70701047700000000000</v>
      </c>
      <c r="L101" s="106" t="s">
        <v>135</v>
      </c>
    </row>
    <row r="102" spans="1:12" s="84" customFormat="1" ht="33.75">
      <c r="A102" s="99" t="s">
        <v>137</v>
      </c>
      <c r="B102" s="100" t="s">
        <v>7</v>
      </c>
      <c r="C102" s="101" t="s">
        <v>75</v>
      </c>
      <c r="D102" s="123" t="s">
        <v>133</v>
      </c>
      <c r="E102" s="146" t="s">
        <v>139</v>
      </c>
      <c r="F102" s="152"/>
      <c r="G102" s="128" t="s">
        <v>82</v>
      </c>
      <c r="H102" s="96">
        <v>15600</v>
      </c>
      <c r="I102" s="102">
        <v>15600</v>
      </c>
      <c r="J102" s="103">
        <v>0</v>
      </c>
      <c r="K102" s="117" t="str">
        <f t="shared" si="2"/>
        <v>70701047720000000000</v>
      </c>
      <c r="L102" s="106" t="s">
        <v>138</v>
      </c>
    </row>
    <row r="103" spans="1:12" s="84" customFormat="1" ht="33.75">
      <c r="A103" s="99" t="s">
        <v>140</v>
      </c>
      <c r="B103" s="100" t="s">
        <v>7</v>
      </c>
      <c r="C103" s="101" t="s">
        <v>75</v>
      </c>
      <c r="D103" s="123" t="s">
        <v>133</v>
      </c>
      <c r="E103" s="146" t="s">
        <v>142</v>
      </c>
      <c r="F103" s="152"/>
      <c r="G103" s="128" t="s">
        <v>82</v>
      </c>
      <c r="H103" s="96">
        <v>15600</v>
      </c>
      <c r="I103" s="102">
        <v>15600</v>
      </c>
      <c r="J103" s="103">
        <v>0</v>
      </c>
      <c r="K103" s="117" t="str">
        <f t="shared" si="2"/>
        <v>70701047720200000000</v>
      </c>
      <c r="L103" s="106" t="s">
        <v>141</v>
      </c>
    </row>
    <row r="104" spans="1:12" s="84" customFormat="1" ht="45">
      <c r="A104" s="99" t="s">
        <v>143</v>
      </c>
      <c r="B104" s="100" t="s">
        <v>7</v>
      </c>
      <c r="C104" s="101" t="s">
        <v>75</v>
      </c>
      <c r="D104" s="123" t="s">
        <v>133</v>
      </c>
      <c r="E104" s="146" t="s">
        <v>145</v>
      </c>
      <c r="F104" s="152"/>
      <c r="G104" s="128" t="s">
        <v>82</v>
      </c>
      <c r="H104" s="96">
        <v>15600</v>
      </c>
      <c r="I104" s="102">
        <v>15600</v>
      </c>
      <c r="J104" s="103">
        <v>0</v>
      </c>
      <c r="K104" s="117" t="str">
        <f t="shared" si="2"/>
        <v>70701047720299990000</v>
      </c>
      <c r="L104" s="106" t="s">
        <v>144</v>
      </c>
    </row>
    <row r="105" spans="1:12" s="84" customFormat="1" ht="22.5">
      <c r="A105" s="99" t="s">
        <v>146</v>
      </c>
      <c r="B105" s="100" t="s">
        <v>7</v>
      </c>
      <c r="C105" s="101" t="s">
        <v>75</v>
      </c>
      <c r="D105" s="123" t="s">
        <v>133</v>
      </c>
      <c r="E105" s="146" t="s">
        <v>145</v>
      </c>
      <c r="F105" s="152"/>
      <c r="G105" s="128" t="s">
        <v>7</v>
      </c>
      <c r="H105" s="96">
        <v>15600</v>
      </c>
      <c r="I105" s="102">
        <v>15600</v>
      </c>
      <c r="J105" s="103">
        <v>0</v>
      </c>
      <c r="K105" s="117" t="str">
        <f t="shared" si="2"/>
        <v>70701047720299990200</v>
      </c>
      <c r="L105" s="106" t="s">
        <v>147</v>
      </c>
    </row>
    <row r="106" spans="1:12" s="84" customFormat="1" ht="22.5">
      <c r="A106" s="99" t="s">
        <v>148</v>
      </c>
      <c r="B106" s="100" t="s">
        <v>7</v>
      </c>
      <c r="C106" s="101" t="s">
        <v>75</v>
      </c>
      <c r="D106" s="123" t="s">
        <v>133</v>
      </c>
      <c r="E106" s="146" t="s">
        <v>145</v>
      </c>
      <c r="F106" s="152"/>
      <c r="G106" s="128" t="s">
        <v>150</v>
      </c>
      <c r="H106" s="96">
        <v>15600</v>
      </c>
      <c r="I106" s="102">
        <v>15600</v>
      </c>
      <c r="J106" s="103">
        <v>0</v>
      </c>
      <c r="K106" s="117" t="str">
        <f t="shared" si="2"/>
        <v>70701047720299990240</v>
      </c>
      <c r="L106" s="106" t="s">
        <v>149</v>
      </c>
    </row>
    <row r="107" spans="1:12" s="84" customFormat="1">
      <c r="A107" s="79" t="s">
        <v>151</v>
      </c>
      <c r="B107" s="78" t="s">
        <v>7</v>
      </c>
      <c r="C107" s="120" t="s">
        <v>75</v>
      </c>
      <c r="D107" s="124" t="s">
        <v>133</v>
      </c>
      <c r="E107" s="149" t="s">
        <v>145</v>
      </c>
      <c r="F107" s="153"/>
      <c r="G107" s="121" t="s">
        <v>152</v>
      </c>
      <c r="H107" s="80">
        <v>15600</v>
      </c>
      <c r="I107" s="81">
        <v>15600</v>
      </c>
      <c r="J107" s="82">
        <f>IF(IF(H107="",0,H107)=0,0,(IF(H107&gt;0,IF(I107&gt;H107,0,H107-I107),IF(I107&gt;H107,H107-I107,0))))</f>
        <v>0</v>
      </c>
      <c r="K107" s="117" t="str">
        <f t="shared" si="2"/>
        <v>70701047720299990244</v>
      </c>
      <c r="L107" s="83" t="str">
        <f>C107 &amp; D107 &amp;E107 &amp; F107 &amp; G107</f>
        <v>70701047720299990244</v>
      </c>
    </row>
    <row r="108" spans="1:12" s="84" customFormat="1" ht="22.5">
      <c r="A108" s="99" t="s">
        <v>153</v>
      </c>
      <c r="B108" s="100" t="s">
        <v>7</v>
      </c>
      <c r="C108" s="101" t="s">
        <v>75</v>
      </c>
      <c r="D108" s="123" t="s">
        <v>133</v>
      </c>
      <c r="E108" s="146" t="s">
        <v>155</v>
      </c>
      <c r="F108" s="152"/>
      <c r="G108" s="128" t="s">
        <v>82</v>
      </c>
      <c r="H108" s="96">
        <v>3602676.33</v>
      </c>
      <c r="I108" s="102">
        <v>3602676.33</v>
      </c>
      <c r="J108" s="103">
        <v>0</v>
      </c>
      <c r="K108" s="117" t="str">
        <f t="shared" si="2"/>
        <v>70701047730000000000</v>
      </c>
      <c r="L108" s="106" t="s">
        <v>154</v>
      </c>
    </row>
    <row r="109" spans="1:12" s="84" customFormat="1" ht="78.75">
      <c r="A109" s="99" t="s">
        <v>156</v>
      </c>
      <c r="B109" s="100" t="s">
        <v>7</v>
      </c>
      <c r="C109" s="101" t="s">
        <v>75</v>
      </c>
      <c r="D109" s="123" t="s">
        <v>133</v>
      </c>
      <c r="E109" s="146" t="s">
        <v>158</v>
      </c>
      <c r="F109" s="152"/>
      <c r="G109" s="128" t="s">
        <v>82</v>
      </c>
      <c r="H109" s="96">
        <v>3602676.33</v>
      </c>
      <c r="I109" s="102">
        <v>3602676.33</v>
      </c>
      <c r="J109" s="103">
        <v>0</v>
      </c>
      <c r="K109" s="117" t="str">
        <f t="shared" si="2"/>
        <v>70701047730100000000</v>
      </c>
      <c r="L109" s="106" t="s">
        <v>157</v>
      </c>
    </row>
    <row r="110" spans="1:12" s="84" customFormat="1" ht="22.5">
      <c r="A110" s="99" t="s">
        <v>159</v>
      </c>
      <c r="B110" s="100" t="s">
        <v>7</v>
      </c>
      <c r="C110" s="101" t="s">
        <v>75</v>
      </c>
      <c r="D110" s="123" t="s">
        <v>133</v>
      </c>
      <c r="E110" s="146" t="s">
        <v>161</v>
      </c>
      <c r="F110" s="152"/>
      <c r="G110" s="128" t="s">
        <v>82</v>
      </c>
      <c r="H110" s="96">
        <v>3542176.33</v>
      </c>
      <c r="I110" s="102">
        <v>3542176.33</v>
      </c>
      <c r="J110" s="103">
        <v>0</v>
      </c>
      <c r="K110" s="117" t="str">
        <f t="shared" si="2"/>
        <v>70701047730101210000</v>
      </c>
      <c r="L110" s="106" t="s">
        <v>160</v>
      </c>
    </row>
    <row r="111" spans="1:12" s="84" customFormat="1" ht="56.25">
      <c r="A111" s="99" t="s">
        <v>119</v>
      </c>
      <c r="B111" s="100" t="s">
        <v>7</v>
      </c>
      <c r="C111" s="101" t="s">
        <v>75</v>
      </c>
      <c r="D111" s="123" t="s">
        <v>133</v>
      </c>
      <c r="E111" s="146" t="s">
        <v>161</v>
      </c>
      <c r="F111" s="152"/>
      <c r="G111" s="128" t="s">
        <v>121</v>
      </c>
      <c r="H111" s="96">
        <v>2681500</v>
      </c>
      <c r="I111" s="102">
        <v>2681500</v>
      </c>
      <c r="J111" s="103">
        <v>0</v>
      </c>
      <c r="K111" s="117" t="str">
        <f t="shared" si="2"/>
        <v>70701047730101210100</v>
      </c>
      <c r="L111" s="106" t="s">
        <v>162</v>
      </c>
    </row>
    <row r="112" spans="1:12" s="84" customFormat="1" ht="22.5">
      <c r="A112" s="99" t="s">
        <v>122</v>
      </c>
      <c r="B112" s="100" t="s">
        <v>7</v>
      </c>
      <c r="C112" s="101" t="s">
        <v>75</v>
      </c>
      <c r="D112" s="123" t="s">
        <v>133</v>
      </c>
      <c r="E112" s="146" t="s">
        <v>161</v>
      </c>
      <c r="F112" s="152"/>
      <c r="G112" s="128" t="s">
        <v>124</v>
      </c>
      <c r="H112" s="96">
        <v>2681500</v>
      </c>
      <c r="I112" s="102">
        <v>2681500</v>
      </c>
      <c r="J112" s="103">
        <v>0</v>
      </c>
      <c r="K112" s="117" t="str">
        <f t="shared" si="2"/>
        <v>70701047730101210120</v>
      </c>
      <c r="L112" s="106" t="s">
        <v>163</v>
      </c>
    </row>
    <row r="113" spans="1:12" s="84" customFormat="1" ht="22.5">
      <c r="A113" s="79" t="s">
        <v>125</v>
      </c>
      <c r="B113" s="78" t="s">
        <v>7</v>
      </c>
      <c r="C113" s="120" t="s">
        <v>75</v>
      </c>
      <c r="D113" s="124" t="s">
        <v>133</v>
      </c>
      <c r="E113" s="149" t="s">
        <v>161</v>
      </c>
      <c r="F113" s="153"/>
      <c r="G113" s="121" t="s">
        <v>126</v>
      </c>
      <c r="H113" s="80">
        <v>1975781.47</v>
      </c>
      <c r="I113" s="81">
        <v>1975781.47</v>
      </c>
      <c r="J113" s="82">
        <f>IF(IF(H113="",0,H113)=0,0,(IF(H113&gt;0,IF(I113&gt;H113,0,H113-I113),IF(I113&gt;H113,H113-I113,0))))</f>
        <v>0</v>
      </c>
      <c r="K113" s="117" t="str">
        <f t="shared" si="2"/>
        <v>70701047730101210121</v>
      </c>
      <c r="L113" s="83" t="str">
        <f>C113 &amp; D113 &amp;E113 &amp; F113 &amp; G113</f>
        <v>70701047730101210121</v>
      </c>
    </row>
    <row r="114" spans="1:12" s="84" customFormat="1" ht="33.75">
      <c r="A114" s="79" t="s">
        <v>127</v>
      </c>
      <c r="B114" s="78" t="s">
        <v>7</v>
      </c>
      <c r="C114" s="120" t="s">
        <v>75</v>
      </c>
      <c r="D114" s="124" t="s">
        <v>133</v>
      </c>
      <c r="E114" s="149" t="s">
        <v>161</v>
      </c>
      <c r="F114" s="153"/>
      <c r="G114" s="121" t="s">
        <v>128</v>
      </c>
      <c r="H114" s="80">
        <v>120300</v>
      </c>
      <c r="I114" s="81">
        <v>120300</v>
      </c>
      <c r="J114" s="82">
        <f>IF(IF(H114="",0,H114)=0,0,(IF(H114&gt;0,IF(I114&gt;H114,0,H114-I114),IF(I114&gt;H114,H114-I114,0))))</f>
        <v>0</v>
      </c>
      <c r="K114" s="117" t="str">
        <f t="shared" si="2"/>
        <v>70701047730101210122</v>
      </c>
      <c r="L114" s="83" t="str">
        <f>C114 &amp; D114 &amp;E114 &amp; F114 &amp; G114</f>
        <v>70701047730101210122</v>
      </c>
    </row>
    <row r="115" spans="1:12" s="84" customFormat="1" ht="33.75">
      <c r="A115" s="79" t="s">
        <v>129</v>
      </c>
      <c r="B115" s="78" t="s">
        <v>7</v>
      </c>
      <c r="C115" s="120" t="s">
        <v>75</v>
      </c>
      <c r="D115" s="124" t="s">
        <v>133</v>
      </c>
      <c r="E115" s="149" t="s">
        <v>161</v>
      </c>
      <c r="F115" s="153"/>
      <c r="G115" s="121" t="s">
        <v>130</v>
      </c>
      <c r="H115" s="80">
        <v>585418.53</v>
      </c>
      <c r="I115" s="81">
        <v>585418.53</v>
      </c>
      <c r="J115" s="82">
        <f>IF(IF(H115="",0,H115)=0,0,(IF(H115&gt;0,IF(I115&gt;H115,0,H115-I115),IF(I115&gt;H115,H115-I115,0))))</f>
        <v>0</v>
      </c>
      <c r="K115" s="117" t="str">
        <f t="shared" si="2"/>
        <v>70701047730101210129</v>
      </c>
      <c r="L115" s="83" t="str">
        <f>C115 &amp; D115 &amp;E115 &amp; F115 &amp; G115</f>
        <v>70701047730101210129</v>
      </c>
    </row>
    <row r="116" spans="1:12" s="84" customFormat="1" ht="22.5">
      <c r="A116" s="99" t="s">
        <v>146</v>
      </c>
      <c r="B116" s="100" t="s">
        <v>7</v>
      </c>
      <c r="C116" s="101" t="s">
        <v>75</v>
      </c>
      <c r="D116" s="123" t="s">
        <v>133</v>
      </c>
      <c r="E116" s="146" t="s">
        <v>161</v>
      </c>
      <c r="F116" s="152"/>
      <c r="G116" s="128" t="s">
        <v>7</v>
      </c>
      <c r="H116" s="96">
        <v>849385.33</v>
      </c>
      <c r="I116" s="102">
        <v>849385.33</v>
      </c>
      <c r="J116" s="103">
        <v>0</v>
      </c>
      <c r="K116" s="117" t="str">
        <f t="shared" si="2"/>
        <v>70701047730101210200</v>
      </c>
      <c r="L116" s="106" t="s">
        <v>164</v>
      </c>
    </row>
    <row r="117" spans="1:12" s="84" customFormat="1" ht="22.5">
      <c r="A117" s="99" t="s">
        <v>148</v>
      </c>
      <c r="B117" s="100" t="s">
        <v>7</v>
      </c>
      <c r="C117" s="101" t="s">
        <v>75</v>
      </c>
      <c r="D117" s="123" t="s">
        <v>133</v>
      </c>
      <c r="E117" s="146" t="s">
        <v>161</v>
      </c>
      <c r="F117" s="152"/>
      <c r="G117" s="128" t="s">
        <v>150</v>
      </c>
      <c r="H117" s="96">
        <v>849385.33</v>
      </c>
      <c r="I117" s="102">
        <v>849385.33</v>
      </c>
      <c r="J117" s="103">
        <v>0</v>
      </c>
      <c r="K117" s="117" t="str">
        <f t="shared" si="2"/>
        <v>70701047730101210240</v>
      </c>
      <c r="L117" s="106" t="s">
        <v>165</v>
      </c>
    </row>
    <row r="118" spans="1:12" s="84" customFormat="1">
      <c r="A118" s="79" t="s">
        <v>151</v>
      </c>
      <c r="B118" s="78" t="s">
        <v>7</v>
      </c>
      <c r="C118" s="120" t="s">
        <v>75</v>
      </c>
      <c r="D118" s="124" t="s">
        <v>133</v>
      </c>
      <c r="E118" s="149" t="s">
        <v>161</v>
      </c>
      <c r="F118" s="153"/>
      <c r="G118" s="121" t="s">
        <v>152</v>
      </c>
      <c r="H118" s="80">
        <v>695882.13</v>
      </c>
      <c r="I118" s="81">
        <v>695882.13</v>
      </c>
      <c r="J118" s="82">
        <f>IF(IF(H118="",0,H118)=0,0,(IF(H118&gt;0,IF(I118&gt;H118,0,H118-I118),IF(I118&gt;H118,H118-I118,0))))</f>
        <v>0</v>
      </c>
      <c r="K118" s="117" t="str">
        <f t="shared" si="2"/>
        <v>70701047730101210244</v>
      </c>
      <c r="L118" s="83" t="str">
        <f>C118 &amp; D118 &amp;E118 &amp; F118 &amp; G118</f>
        <v>70701047730101210244</v>
      </c>
    </row>
    <row r="119" spans="1:12" s="84" customFormat="1">
      <c r="A119" s="79" t="s">
        <v>166</v>
      </c>
      <c r="B119" s="78" t="s">
        <v>7</v>
      </c>
      <c r="C119" s="120" t="s">
        <v>75</v>
      </c>
      <c r="D119" s="124" t="s">
        <v>133</v>
      </c>
      <c r="E119" s="149" t="s">
        <v>161</v>
      </c>
      <c r="F119" s="153"/>
      <c r="G119" s="121" t="s">
        <v>167</v>
      </c>
      <c r="H119" s="80">
        <v>153503.20000000001</v>
      </c>
      <c r="I119" s="81">
        <v>153503.20000000001</v>
      </c>
      <c r="J119" s="82">
        <f>IF(IF(H119="",0,H119)=0,0,(IF(H119&gt;0,IF(I119&gt;H119,0,H119-I119),IF(I119&gt;H119,H119-I119,0))))</f>
        <v>0</v>
      </c>
      <c r="K119" s="117" t="str">
        <f t="shared" si="2"/>
        <v>70701047730101210247</v>
      </c>
      <c r="L119" s="83" t="str">
        <f>C119 &amp; D119 &amp;E119 &amp; F119 &amp; G119</f>
        <v>70701047730101210247</v>
      </c>
    </row>
    <row r="120" spans="1:12" s="84" customFormat="1">
      <c r="A120" s="99" t="s">
        <v>168</v>
      </c>
      <c r="B120" s="100" t="s">
        <v>7</v>
      </c>
      <c r="C120" s="101" t="s">
        <v>75</v>
      </c>
      <c r="D120" s="123" t="s">
        <v>133</v>
      </c>
      <c r="E120" s="146" t="s">
        <v>161</v>
      </c>
      <c r="F120" s="152"/>
      <c r="G120" s="128" t="s">
        <v>170</v>
      </c>
      <c r="H120" s="96">
        <v>11291</v>
      </c>
      <c r="I120" s="102">
        <v>11291</v>
      </c>
      <c r="J120" s="103">
        <v>0</v>
      </c>
      <c r="K120" s="117" t="str">
        <f t="shared" si="2"/>
        <v>70701047730101210800</v>
      </c>
      <c r="L120" s="106" t="s">
        <v>169</v>
      </c>
    </row>
    <row r="121" spans="1:12" s="84" customFormat="1">
      <c r="A121" s="99" t="s">
        <v>171</v>
      </c>
      <c r="B121" s="100" t="s">
        <v>7</v>
      </c>
      <c r="C121" s="101" t="s">
        <v>75</v>
      </c>
      <c r="D121" s="123" t="s">
        <v>133</v>
      </c>
      <c r="E121" s="146" t="s">
        <v>161</v>
      </c>
      <c r="F121" s="152"/>
      <c r="G121" s="128" t="s">
        <v>173</v>
      </c>
      <c r="H121" s="96">
        <v>11291</v>
      </c>
      <c r="I121" s="102">
        <v>11291</v>
      </c>
      <c r="J121" s="103">
        <v>0</v>
      </c>
      <c r="K121" s="117" t="str">
        <f t="shared" si="2"/>
        <v>70701047730101210850</v>
      </c>
      <c r="L121" s="106" t="s">
        <v>172</v>
      </c>
    </row>
    <row r="122" spans="1:12" s="84" customFormat="1">
      <c r="A122" s="79" t="s">
        <v>174</v>
      </c>
      <c r="B122" s="78" t="s">
        <v>7</v>
      </c>
      <c r="C122" s="120" t="s">
        <v>75</v>
      </c>
      <c r="D122" s="124" t="s">
        <v>133</v>
      </c>
      <c r="E122" s="149" t="s">
        <v>161</v>
      </c>
      <c r="F122" s="153"/>
      <c r="G122" s="121" t="s">
        <v>175</v>
      </c>
      <c r="H122" s="80">
        <v>11291</v>
      </c>
      <c r="I122" s="81">
        <v>11291</v>
      </c>
      <c r="J122" s="82">
        <f>IF(IF(H122="",0,H122)=0,0,(IF(H122&gt;0,IF(I122&gt;H122,0,H122-I122),IF(I122&gt;H122,H122-I122,0))))</f>
        <v>0</v>
      </c>
      <c r="K122" s="117" t="str">
        <f t="shared" si="2"/>
        <v>70701047730101210852</v>
      </c>
      <c r="L122" s="83" t="str">
        <f>C122 &amp; D122 &amp;E122 &amp; F122 &amp; G122</f>
        <v>70701047730101210852</v>
      </c>
    </row>
    <row r="123" spans="1:12" s="84" customFormat="1" ht="33.75">
      <c r="A123" s="99" t="s">
        <v>176</v>
      </c>
      <c r="B123" s="100" t="s">
        <v>7</v>
      </c>
      <c r="C123" s="101" t="s">
        <v>75</v>
      </c>
      <c r="D123" s="123" t="s">
        <v>133</v>
      </c>
      <c r="E123" s="146" t="s">
        <v>178</v>
      </c>
      <c r="F123" s="152"/>
      <c r="G123" s="128" t="s">
        <v>82</v>
      </c>
      <c r="H123" s="96">
        <v>60500</v>
      </c>
      <c r="I123" s="102">
        <v>60500</v>
      </c>
      <c r="J123" s="103">
        <v>0</v>
      </c>
      <c r="K123" s="117" t="str">
        <f t="shared" si="2"/>
        <v>70701047730170280000</v>
      </c>
      <c r="L123" s="106" t="s">
        <v>177</v>
      </c>
    </row>
    <row r="124" spans="1:12" s="84" customFormat="1" ht="56.25">
      <c r="A124" s="99" t="s">
        <v>119</v>
      </c>
      <c r="B124" s="100" t="s">
        <v>7</v>
      </c>
      <c r="C124" s="101" t="s">
        <v>75</v>
      </c>
      <c r="D124" s="123" t="s">
        <v>133</v>
      </c>
      <c r="E124" s="146" t="s">
        <v>178</v>
      </c>
      <c r="F124" s="152"/>
      <c r="G124" s="128" t="s">
        <v>121</v>
      </c>
      <c r="H124" s="96">
        <v>59000</v>
      </c>
      <c r="I124" s="102">
        <v>59000</v>
      </c>
      <c r="J124" s="103">
        <v>0</v>
      </c>
      <c r="K124" s="117" t="str">
        <f t="shared" si="2"/>
        <v>70701047730170280100</v>
      </c>
      <c r="L124" s="106" t="s">
        <v>179</v>
      </c>
    </row>
    <row r="125" spans="1:12" s="84" customFormat="1" ht="22.5">
      <c r="A125" s="99" t="s">
        <v>122</v>
      </c>
      <c r="B125" s="100" t="s">
        <v>7</v>
      </c>
      <c r="C125" s="101" t="s">
        <v>75</v>
      </c>
      <c r="D125" s="123" t="s">
        <v>133</v>
      </c>
      <c r="E125" s="146" t="s">
        <v>178</v>
      </c>
      <c r="F125" s="152"/>
      <c r="G125" s="128" t="s">
        <v>124</v>
      </c>
      <c r="H125" s="96">
        <v>59000</v>
      </c>
      <c r="I125" s="102">
        <v>59000</v>
      </c>
      <c r="J125" s="103">
        <v>0</v>
      </c>
      <c r="K125" s="117" t="str">
        <f t="shared" si="2"/>
        <v>70701047730170280120</v>
      </c>
      <c r="L125" s="106" t="s">
        <v>180</v>
      </c>
    </row>
    <row r="126" spans="1:12" s="84" customFormat="1" ht="22.5">
      <c r="A126" s="79" t="s">
        <v>125</v>
      </c>
      <c r="B126" s="78" t="s">
        <v>7</v>
      </c>
      <c r="C126" s="120" t="s">
        <v>75</v>
      </c>
      <c r="D126" s="124" t="s">
        <v>133</v>
      </c>
      <c r="E126" s="149" t="s">
        <v>178</v>
      </c>
      <c r="F126" s="153"/>
      <c r="G126" s="121" t="s">
        <v>126</v>
      </c>
      <c r="H126" s="80">
        <v>45314.94</v>
      </c>
      <c r="I126" s="81">
        <v>45314.94</v>
      </c>
      <c r="J126" s="82">
        <f>IF(IF(H126="",0,H126)=0,0,(IF(H126&gt;0,IF(I126&gt;H126,0,H126-I126),IF(I126&gt;H126,H126-I126,0))))</f>
        <v>0</v>
      </c>
      <c r="K126" s="117" t="str">
        <f t="shared" si="2"/>
        <v>70701047730170280121</v>
      </c>
      <c r="L126" s="83" t="str">
        <f>C126 &amp; D126 &amp;E126 &amp; F126 &amp; G126</f>
        <v>70701047730170280121</v>
      </c>
    </row>
    <row r="127" spans="1:12" s="84" customFormat="1" ht="33.75">
      <c r="A127" s="79" t="s">
        <v>129</v>
      </c>
      <c r="B127" s="78" t="s">
        <v>7</v>
      </c>
      <c r="C127" s="120" t="s">
        <v>75</v>
      </c>
      <c r="D127" s="124" t="s">
        <v>133</v>
      </c>
      <c r="E127" s="149" t="s">
        <v>178</v>
      </c>
      <c r="F127" s="153"/>
      <c r="G127" s="121" t="s">
        <v>130</v>
      </c>
      <c r="H127" s="80">
        <v>13685.06</v>
      </c>
      <c r="I127" s="81">
        <v>13685.06</v>
      </c>
      <c r="J127" s="82">
        <f>IF(IF(H127="",0,H127)=0,0,(IF(H127&gt;0,IF(I127&gt;H127,0,H127-I127),IF(I127&gt;H127,H127-I127,0))))</f>
        <v>0</v>
      </c>
      <c r="K127" s="117" t="str">
        <f t="shared" si="2"/>
        <v>70701047730170280129</v>
      </c>
      <c r="L127" s="83" t="str">
        <f>C127 &amp; D127 &amp;E127 &amp; F127 &amp; G127</f>
        <v>70701047730170280129</v>
      </c>
    </row>
    <row r="128" spans="1:12" s="84" customFormat="1" ht="22.5">
      <c r="A128" s="99" t="s">
        <v>146</v>
      </c>
      <c r="B128" s="100" t="s">
        <v>7</v>
      </c>
      <c r="C128" s="101" t="s">
        <v>75</v>
      </c>
      <c r="D128" s="123" t="s">
        <v>133</v>
      </c>
      <c r="E128" s="146" t="s">
        <v>178</v>
      </c>
      <c r="F128" s="152"/>
      <c r="G128" s="128" t="s">
        <v>7</v>
      </c>
      <c r="H128" s="96">
        <v>1500</v>
      </c>
      <c r="I128" s="102">
        <v>1500</v>
      </c>
      <c r="J128" s="103">
        <v>0</v>
      </c>
      <c r="K128" s="117" t="str">
        <f t="shared" si="2"/>
        <v>70701047730170280200</v>
      </c>
      <c r="L128" s="106" t="s">
        <v>181</v>
      </c>
    </row>
    <row r="129" spans="1:12" s="84" customFormat="1" ht="22.5">
      <c r="A129" s="99" t="s">
        <v>148</v>
      </c>
      <c r="B129" s="100" t="s">
        <v>7</v>
      </c>
      <c r="C129" s="101" t="s">
        <v>75</v>
      </c>
      <c r="D129" s="123" t="s">
        <v>133</v>
      </c>
      <c r="E129" s="146" t="s">
        <v>178</v>
      </c>
      <c r="F129" s="152"/>
      <c r="G129" s="128" t="s">
        <v>150</v>
      </c>
      <c r="H129" s="96">
        <v>1500</v>
      </c>
      <c r="I129" s="102">
        <v>1500</v>
      </c>
      <c r="J129" s="103">
        <v>0</v>
      </c>
      <c r="K129" s="117" t="str">
        <f t="shared" si="2"/>
        <v>70701047730170280240</v>
      </c>
      <c r="L129" s="106" t="s">
        <v>182</v>
      </c>
    </row>
    <row r="130" spans="1:12" s="84" customFormat="1">
      <c r="A130" s="79" t="s">
        <v>151</v>
      </c>
      <c r="B130" s="78" t="s">
        <v>7</v>
      </c>
      <c r="C130" s="120" t="s">
        <v>75</v>
      </c>
      <c r="D130" s="124" t="s">
        <v>133</v>
      </c>
      <c r="E130" s="149" t="s">
        <v>178</v>
      </c>
      <c r="F130" s="153"/>
      <c r="G130" s="121" t="s">
        <v>152</v>
      </c>
      <c r="H130" s="80">
        <v>1500</v>
      </c>
      <c r="I130" s="81">
        <v>1500</v>
      </c>
      <c r="J130" s="82">
        <f>IF(IF(H130="",0,H130)=0,0,(IF(H130&gt;0,IF(I130&gt;H130,0,H130-I130),IF(I130&gt;H130,H130-I130,0))))</f>
        <v>0</v>
      </c>
      <c r="K130" s="117" t="str">
        <f t="shared" si="2"/>
        <v>70701047730170280244</v>
      </c>
      <c r="L130" s="83" t="str">
        <f>C130 &amp; D130 &amp;E130 &amp; F130 &amp; G130</f>
        <v>70701047730170280244</v>
      </c>
    </row>
    <row r="131" spans="1:12" s="84" customFormat="1" ht="22.5">
      <c r="A131" s="99" t="s">
        <v>183</v>
      </c>
      <c r="B131" s="100" t="s">
        <v>7</v>
      </c>
      <c r="C131" s="101" t="s">
        <v>75</v>
      </c>
      <c r="D131" s="123" t="s">
        <v>133</v>
      </c>
      <c r="E131" s="146" t="s">
        <v>185</v>
      </c>
      <c r="F131" s="152"/>
      <c r="G131" s="128" t="s">
        <v>82</v>
      </c>
      <c r="H131" s="96">
        <v>3000</v>
      </c>
      <c r="I131" s="102">
        <v>3000</v>
      </c>
      <c r="J131" s="103">
        <v>0</v>
      </c>
      <c r="K131" s="117" t="str">
        <f t="shared" si="2"/>
        <v>70701047740000000000</v>
      </c>
      <c r="L131" s="106" t="s">
        <v>184</v>
      </c>
    </row>
    <row r="132" spans="1:12" s="84" customFormat="1" ht="22.5">
      <c r="A132" s="99" t="s">
        <v>186</v>
      </c>
      <c r="B132" s="100" t="s">
        <v>7</v>
      </c>
      <c r="C132" s="101" t="s">
        <v>75</v>
      </c>
      <c r="D132" s="123" t="s">
        <v>133</v>
      </c>
      <c r="E132" s="146" t="s">
        <v>188</v>
      </c>
      <c r="F132" s="152"/>
      <c r="G132" s="128" t="s">
        <v>82</v>
      </c>
      <c r="H132" s="96">
        <v>3000</v>
      </c>
      <c r="I132" s="102">
        <v>3000</v>
      </c>
      <c r="J132" s="103">
        <v>0</v>
      </c>
      <c r="K132" s="117" t="str">
        <f t="shared" si="2"/>
        <v>70701047740100000000</v>
      </c>
      <c r="L132" s="106" t="s">
        <v>187</v>
      </c>
    </row>
    <row r="133" spans="1:12" s="84" customFormat="1" ht="33.75">
      <c r="A133" s="99" t="s">
        <v>189</v>
      </c>
      <c r="B133" s="100" t="s">
        <v>7</v>
      </c>
      <c r="C133" s="101" t="s">
        <v>75</v>
      </c>
      <c r="D133" s="123" t="s">
        <v>133</v>
      </c>
      <c r="E133" s="146" t="s">
        <v>191</v>
      </c>
      <c r="F133" s="152"/>
      <c r="G133" s="128" t="s">
        <v>82</v>
      </c>
      <c r="H133" s="96">
        <v>3000</v>
      </c>
      <c r="I133" s="102">
        <v>3000</v>
      </c>
      <c r="J133" s="103">
        <v>0</v>
      </c>
      <c r="K133" s="117" t="str">
        <f t="shared" si="2"/>
        <v>70701047740199990000</v>
      </c>
      <c r="L133" s="106" t="s">
        <v>190</v>
      </c>
    </row>
    <row r="134" spans="1:12" s="84" customFormat="1" ht="22.5">
      <c r="A134" s="99" t="s">
        <v>146</v>
      </c>
      <c r="B134" s="100" t="s">
        <v>7</v>
      </c>
      <c r="C134" s="101" t="s">
        <v>75</v>
      </c>
      <c r="D134" s="123" t="s">
        <v>133</v>
      </c>
      <c r="E134" s="146" t="s">
        <v>191</v>
      </c>
      <c r="F134" s="152"/>
      <c r="G134" s="128" t="s">
        <v>7</v>
      </c>
      <c r="H134" s="96">
        <v>3000</v>
      </c>
      <c r="I134" s="102">
        <v>3000</v>
      </c>
      <c r="J134" s="103">
        <v>0</v>
      </c>
      <c r="K134" s="117" t="str">
        <f t="shared" si="2"/>
        <v>70701047740199990200</v>
      </c>
      <c r="L134" s="106" t="s">
        <v>192</v>
      </c>
    </row>
    <row r="135" spans="1:12" s="84" customFormat="1" ht="22.5">
      <c r="A135" s="99" t="s">
        <v>148</v>
      </c>
      <c r="B135" s="100" t="s">
        <v>7</v>
      </c>
      <c r="C135" s="101" t="s">
        <v>75</v>
      </c>
      <c r="D135" s="123" t="s">
        <v>133</v>
      </c>
      <c r="E135" s="146" t="s">
        <v>191</v>
      </c>
      <c r="F135" s="152"/>
      <c r="G135" s="128" t="s">
        <v>150</v>
      </c>
      <c r="H135" s="96">
        <v>3000</v>
      </c>
      <c r="I135" s="102">
        <v>3000</v>
      </c>
      <c r="J135" s="103">
        <v>0</v>
      </c>
      <c r="K135" s="117" t="str">
        <f t="shared" si="2"/>
        <v>70701047740199990240</v>
      </c>
      <c r="L135" s="106" t="s">
        <v>193</v>
      </c>
    </row>
    <row r="136" spans="1:12" s="84" customFormat="1">
      <c r="A136" s="79" t="s">
        <v>151</v>
      </c>
      <c r="B136" s="78" t="s">
        <v>7</v>
      </c>
      <c r="C136" s="120" t="s">
        <v>75</v>
      </c>
      <c r="D136" s="124" t="s">
        <v>133</v>
      </c>
      <c r="E136" s="149" t="s">
        <v>191</v>
      </c>
      <c r="F136" s="153"/>
      <c r="G136" s="121" t="s">
        <v>152</v>
      </c>
      <c r="H136" s="80">
        <v>3000</v>
      </c>
      <c r="I136" s="81">
        <v>3000</v>
      </c>
      <c r="J136" s="82">
        <f>IF(IF(H136="",0,H136)=0,0,(IF(H136&gt;0,IF(I136&gt;H136,0,H136-I136),IF(I136&gt;H136,H136-I136,0))))</f>
        <v>0</v>
      </c>
      <c r="K136" s="117" t="str">
        <f t="shared" si="2"/>
        <v>70701047740199990244</v>
      </c>
      <c r="L136" s="83" t="str">
        <f>C136 &amp; D136 &amp;E136 &amp; F136 &amp; G136</f>
        <v>70701047740199990244</v>
      </c>
    </row>
    <row r="137" spans="1:12" s="84" customFormat="1">
      <c r="A137" s="99" t="s">
        <v>113</v>
      </c>
      <c r="B137" s="100" t="s">
        <v>7</v>
      </c>
      <c r="C137" s="101" t="s">
        <v>75</v>
      </c>
      <c r="D137" s="123" t="s">
        <v>133</v>
      </c>
      <c r="E137" s="146" t="s">
        <v>115</v>
      </c>
      <c r="F137" s="152"/>
      <c r="G137" s="128" t="s">
        <v>82</v>
      </c>
      <c r="H137" s="96">
        <v>105460</v>
      </c>
      <c r="I137" s="102">
        <v>105460</v>
      </c>
      <c r="J137" s="103">
        <v>0</v>
      </c>
      <c r="K137" s="117" t="str">
        <f t="shared" si="2"/>
        <v>70701048800000000000</v>
      </c>
      <c r="L137" s="106" t="s">
        <v>194</v>
      </c>
    </row>
    <row r="138" spans="1:12" s="84" customFormat="1" ht="33.75">
      <c r="A138" s="99" t="s">
        <v>195</v>
      </c>
      <c r="B138" s="100" t="s">
        <v>7</v>
      </c>
      <c r="C138" s="101" t="s">
        <v>75</v>
      </c>
      <c r="D138" s="123" t="s">
        <v>133</v>
      </c>
      <c r="E138" s="146" t="s">
        <v>197</v>
      </c>
      <c r="F138" s="152"/>
      <c r="G138" s="128" t="s">
        <v>82</v>
      </c>
      <c r="H138" s="96">
        <v>105460</v>
      </c>
      <c r="I138" s="102">
        <v>105460</v>
      </c>
      <c r="J138" s="103">
        <v>0</v>
      </c>
      <c r="K138" s="117" t="str">
        <f t="shared" si="2"/>
        <v>70701048850048880000</v>
      </c>
      <c r="L138" s="106" t="s">
        <v>196</v>
      </c>
    </row>
    <row r="139" spans="1:12" s="84" customFormat="1">
      <c r="A139" s="99" t="s">
        <v>198</v>
      </c>
      <c r="B139" s="100" t="s">
        <v>7</v>
      </c>
      <c r="C139" s="101" t="s">
        <v>75</v>
      </c>
      <c r="D139" s="123" t="s">
        <v>133</v>
      </c>
      <c r="E139" s="146" t="s">
        <v>197</v>
      </c>
      <c r="F139" s="152"/>
      <c r="G139" s="128" t="s">
        <v>8</v>
      </c>
      <c r="H139" s="96">
        <v>105460</v>
      </c>
      <c r="I139" s="102">
        <v>105460</v>
      </c>
      <c r="J139" s="103">
        <v>0</v>
      </c>
      <c r="K139" s="117" t="str">
        <f t="shared" si="2"/>
        <v>70701048850048880500</v>
      </c>
      <c r="L139" s="106" t="s">
        <v>199</v>
      </c>
    </row>
    <row r="140" spans="1:12" s="84" customFormat="1">
      <c r="A140" s="79" t="s">
        <v>200</v>
      </c>
      <c r="B140" s="78" t="s">
        <v>7</v>
      </c>
      <c r="C140" s="120" t="s">
        <v>75</v>
      </c>
      <c r="D140" s="124" t="s">
        <v>133</v>
      </c>
      <c r="E140" s="149" t="s">
        <v>197</v>
      </c>
      <c r="F140" s="153"/>
      <c r="G140" s="121" t="s">
        <v>201</v>
      </c>
      <c r="H140" s="80">
        <v>105460</v>
      </c>
      <c r="I140" s="81">
        <v>105460</v>
      </c>
      <c r="J140" s="82">
        <f>IF(IF(H140="",0,H140)=0,0,(IF(H140&gt;0,IF(I140&gt;H140,0,H140-I140),IF(I140&gt;H140,H140-I140,0))))</f>
        <v>0</v>
      </c>
      <c r="K140" s="117" t="str">
        <f t="shared" si="2"/>
        <v>70701048850048880540</v>
      </c>
      <c r="L140" s="83" t="str">
        <f>C140 &amp; D140 &amp;E140 &amp; F140 &amp; G140</f>
        <v>70701048850048880540</v>
      </c>
    </row>
    <row r="141" spans="1:12" s="84" customFormat="1">
      <c r="A141" s="99" t="s">
        <v>202</v>
      </c>
      <c r="B141" s="100" t="s">
        <v>7</v>
      </c>
      <c r="C141" s="101" t="s">
        <v>75</v>
      </c>
      <c r="D141" s="123" t="s">
        <v>204</v>
      </c>
      <c r="E141" s="146" t="s">
        <v>106</v>
      </c>
      <c r="F141" s="152"/>
      <c r="G141" s="128" t="s">
        <v>82</v>
      </c>
      <c r="H141" s="96">
        <v>30157</v>
      </c>
      <c r="I141" s="102">
        <v>30157</v>
      </c>
      <c r="J141" s="103">
        <v>0</v>
      </c>
      <c r="K141" s="117" t="str">
        <f t="shared" si="2"/>
        <v>70701130000000000000</v>
      </c>
      <c r="L141" s="106" t="s">
        <v>203</v>
      </c>
    </row>
    <row r="142" spans="1:12" s="84" customFormat="1" ht="33.75">
      <c r="A142" s="99" t="s">
        <v>205</v>
      </c>
      <c r="B142" s="100" t="s">
        <v>7</v>
      </c>
      <c r="C142" s="101" t="s">
        <v>75</v>
      </c>
      <c r="D142" s="123" t="s">
        <v>204</v>
      </c>
      <c r="E142" s="146" t="s">
        <v>207</v>
      </c>
      <c r="F142" s="152"/>
      <c r="G142" s="128" t="s">
        <v>82</v>
      </c>
      <c r="H142" s="96">
        <v>5000</v>
      </c>
      <c r="I142" s="102">
        <v>5000</v>
      </c>
      <c r="J142" s="103">
        <v>0</v>
      </c>
      <c r="K142" s="117" t="str">
        <f t="shared" si="2"/>
        <v>70701137500000000000</v>
      </c>
      <c r="L142" s="106" t="s">
        <v>206</v>
      </c>
    </row>
    <row r="143" spans="1:12" s="84" customFormat="1" ht="56.25">
      <c r="A143" s="99" t="s">
        <v>208</v>
      </c>
      <c r="B143" s="100" t="s">
        <v>7</v>
      </c>
      <c r="C143" s="101" t="s">
        <v>75</v>
      </c>
      <c r="D143" s="123" t="s">
        <v>204</v>
      </c>
      <c r="E143" s="146" t="s">
        <v>210</v>
      </c>
      <c r="F143" s="152"/>
      <c r="G143" s="128" t="s">
        <v>82</v>
      </c>
      <c r="H143" s="96">
        <v>5000</v>
      </c>
      <c r="I143" s="102">
        <v>5000</v>
      </c>
      <c r="J143" s="103">
        <v>0</v>
      </c>
      <c r="K143" s="117" t="str">
        <f t="shared" si="2"/>
        <v>70701137500200000000</v>
      </c>
      <c r="L143" s="106" t="s">
        <v>209</v>
      </c>
    </row>
    <row r="144" spans="1:12" s="84" customFormat="1" ht="45">
      <c r="A144" s="99" t="s">
        <v>211</v>
      </c>
      <c r="B144" s="100" t="s">
        <v>7</v>
      </c>
      <c r="C144" s="101" t="s">
        <v>75</v>
      </c>
      <c r="D144" s="123" t="s">
        <v>204</v>
      </c>
      <c r="E144" s="146" t="s">
        <v>213</v>
      </c>
      <c r="F144" s="152"/>
      <c r="G144" s="128" t="s">
        <v>82</v>
      </c>
      <c r="H144" s="96">
        <v>5000</v>
      </c>
      <c r="I144" s="102">
        <v>5000</v>
      </c>
      <c r="J144" s="103">
        <v>0</v>
      </c>
      <c r="K144" s="117" t="str">
        <f t="shared" si="2"/>
        <v>70701137500299990000</v>
      </c>
      <c r="L144" s="106" t="s">
        <v>212</v>
      </c>
    </row>
    <row r="145" spans="1:12" s="84" customFormat="1" ht="22.5">
      <c r="A145" s="99" t="s">
        <v>146</v>
      </c>
      <c r="B145" s="100" t="s">
        <v>7</v>
      </c>
      <c r="C145" s="101" t="s">
        <v>75</v>
      </c>
      <c r="D145" s="123" t="s">
        <v>204</v>
      </c>
      <c r="E145" s="146" t="s">
        <v>213</v>
      </c>
      <c r="F145" s="152"/>
      <c r="G145" s="128" t="s">
        <v>7</v>
      </c>
      <c r="H145" s="96">
        <v>5000</v>
      </c>
      <c r="I145" s="102">
        <v>5000</v>
      </c>
      <c r="J145" s="103">
        <v>0</v>
      </c>
      <c r="K145" s="117" t="str">
        <f t="shared" si="2"/>
        <v>70701137500299990200</v>
      </c>
      <c r="L145" s="106" t="s">
        <v>214</v>
      </c>
    </row>
    <row r="146" spans="1:12" s="84" customFormat="1" ht="22.5">
      <c r="A146" s="99" t="s">
        <v>148</v>
      </c>
      <c r="B146" s="100" t="s">
        <v>7</v>
      </c>
      <c r="C146" s="101" t="s">
        <v>75</v>
      </c>
      <c r="D146" s="123" t="s">
        <v>204</v>
      </c>
      <c r="E146" s="146" t="s">
        <v>213</v>
      </c>
      <c r="F146" s="152"/>
      <c r="G146" s="128" t="s">
        <v>150</v>
      </c>
      <c r="H146" s="96">
        <v>5000</v>
      </c>
      <c r="I146" s="102">
        <v>5000</v>
      </c>
      <c r="J146" s="103">
        <v>0</v>
      </c>
      <c r="K146" s="117" t="str">
        <f t="shared" si="2"/>
        <v>70701137500299990240</v>
      </c>
      <c r="L146" s="106" t="s">
        <v>215</v>
      </c>
    </row>
    <row r="147" spans="1:12" s="84" customFormat="1">
      <c r="A147" s="79" t="s">
        <v>151</v>
      </c>
      <c r="B147" s="78" t="s">
        <v>7</v>
      </c>
      <c r="C147" s="120" t="s">
        <v>75</v>
      </c>
      <c r="D147" s="124" t="s">
        <v>204</v>
      </c>
      <c r="E147" s="149" t="s">
        <v>213</v>
      </c>
      <c r="F147" s="153"/>
      <c r="G147" s="121" t="s">
        <v>152</v>
      </c>
      <c r="H147" s="80">
        <v>5000</v>
      </c>
      <c r="I147" s="81">
        <v>5000</v>
      </c>
      <c r="J147" s="82">
        <f>IF(IF(H147="",0,H147)=0,0,(IF(H147&gt;0,IF(I147&gt;H147,0,H147-I147),IF(I147&gt;H147,H147-I147,0))))</f>
        <v>0</v>
      </c>
      <c r="K147" s="117" t="str">
        <f t="shared" si="2"/>
        <v>70701137500299990244</v>
      </c>
      <c r="L147" s="83" t="str">
        <f>C147 &amp; D147 &amp;E147 &amp; F147 &amp; G147</f>
        <v>70701137500299990244</v>
      </c>
    </row>
    <row r="148" spans="1:12" s="84" customFormat="1" ht="33.75">
      <c r="A148" s="99" t="s">
        <v>134</v>
      </c>
      <c r="B148" s="100" t="s">
        <v>7</v>
      </c>
      <c r="C148" s="101" t="s">
        <v>75</v>
      </c>
      <c r="D148" s="123" t="s">
        <v>204</v>
      </c>
      <c r="E148" s="146" t="s">
        <v>136</v>
      </c>
      <c r="F148" s="152"/>
      <c r="G148" s="128" t="s">
        <v>82</v>
      </c>
      <c r="H148" s="96">
        <v>25157</v>
      </c>
      <c r="I148" s="102">
        <v>25157</v>
      </c>
      <c r="J148" s="103">
        <v>0</v>
      </c>
      <c r="K148" s="117" t="str">
        <f t="shared" si="2"/>
        <v>70701137700000000000</v>
      </c>
      <c r="L148" s="106" t="s">
        <v>216</v>
      </c>
    </row>
    <row r="149" spans="1:12" s="84" customFormat="1" ht="22.5">
      <c r="A149" s="99" t="s">
        <v>217</v>
      </c>
      <c r="B149" s="100" t="s">
        <v>7</v>
      </c>
      <c r="C149" s="101" t="s">
        <v>75</v>
      </c>
      <c r="D149" s="123" t="s">
        <v>204</v>
      </c>
      <c r="E149" s="146" t="s">
        <v>219</v>
      </c>
      <c r="F149" s="152"/>
      <c r="G149" s="128" t="s">
        <v>82</v>
      </c>
      <c r="H149" s="96">
        <v>25157</v>
      </c>
      <c r="I149" s="102">
        <v>25157</v>
      </c>
      <c r="J149" s="103">
        <v>0</v>
      </c>
      <c r="K149" s="117" t="str">
        <f t="shared" si="2"/>
        <v>70701137710000000000</v>
      </c>
      <c r="L149" s="106" t="s">
        <v>218</v>
      </c>
    </row>
    <row r="150" spans="1:12" s="84" customFormat="1" ht="22.5">
      <c r="A150" s="99" t="s">
        <v>220</v>
      </c>
      <c r="B150" s="100" t="s">
        <v>7</v>
      </c>
      <c r="C150" s="101" t="s">
        <v>75</v>
      </c>
      <c r="D150" s="123" t="s">
        <v>204</v>
      </c>
      <c r="E150" s="146" t="s">
        <v>222</v>
      </c>
      <c r="F150" s="152"/>
      <c r="G150" s="128" t="s">
        <v>82</v>
      </c>
      <c r="H150" s="96">
        <v>13930</v>
      </c>
      <c r="I150" s="102">
        <v>13930</v>
      </c>
      <c r="J150" s="103">
        <v>0</v>
      </c>
      <c r="K150" s="117" t="str">
        <f t="shared" si="2"/>
        <v>70701137710100000000</v>
      </c>
      <c r="L150" s="106" t="s">
        <v>221</v>
      </c>
    </row>
    <row r="151" spans="1:12" s="84" customFormat="1" ht="33.75">
      <c r="A151" s="99" t="s">
        <v>223</v>
      </c>
      <c r="B151" s="100" t="s">
        <v>7</v>
      </c>
      <c r="C151" s="101" t="s">
        <v>75</v>
      </c>
      <c r="D151" s="123" t="s">
        <v>204</v>
      </c>
      <c r="E151" s="146" t="s">
        <v>225</v>
      </c>
      <c r="F151" s="152"/>
      <c r="G151" s="128" t="s">
        <v>82</v>
      </c>
      <c r="H151" s="96">
        <v>13930</v>
      </c>
      <c r="I151" s="102">
        <v>13930</v>
      </c>
      <c r="J151" s="103">
        <v>0</v>
      </c>
      <c r="K151" s="117" t="str">
        <f t="shared" si="2"/>
        <v>70701137710199990000</v>
      </c>
      <c r="L151" s="106" t="s">
        <v>224</v>
      </c>
    </row>
    <row r="152" spans="1:12" s="84" customFormat="1" ht="22.5">
      <c r="A152" s="99" t="s">
        <v>146</v>
      </c>
      <c r="B152" s="100" t="s">
        <v>7</v>
      </c>
      <c r="C152" s="101" t="s">
        <v>75</v>
      </c>
      <c r="D152" s="123" t="s">
        <v>204</v>
      </c>
      <c r="E152" s="146" t="s">
        <v>225</v>
      </c>
      <c r="F152" s="152"/>
      <c r="G152" s="128" t="s">
        <v>7</v>
      </c>
      <c r="H152" s="96">
        <v>13930</v>
      </c>
      <c r="I152" s="102">
        <v>13930</v>
      </c>
      <c r="J152" s="103">
        <v>0</v>
      </c>
      <c r="K152" s="117" t="str">
        <f t="shared" si="2"/>
        <v>70701137710199990200</v>
      </c>
      <c r="L152" s="106" t="s">
        <v>226</v>
      </c>
    </row>
    <row r="153" spans="1:12" s="84" customFormat="1" ht="22.5">
      <c r="A153" s="99" t="s">
        <v>148</v>
      </c>
      <c r="B153" s="100" t="s">
        <v>7</v>
      </c>
      <c r="C153" s="101" t="s">
        <v>75</v>
      </c>
      <c r="D153" s="123" t="s">
        <v>204</v>
      </c>
      <c r="E153" s="146" t="s">
        <v>225</v>
      </c>
      <c r="F153" s="152"/>
      <c r="G153" s="128" t="s">
        <v>150</v>
      </c>
      <c r="H153" s="96">
        <v>13930</v>
      </c>
      <c r="I153" s="102">
        <v>13930</v>
      </c>
      <c r="J153" s="103">
        <v>0</v>
      </c>
      <c r="K153" s="117" t="str">
        <f t="shared" si="2"/>
        <v>70701137710199990240</v>
      </c>
      <c r="L153" s="106" t="s">
        <v>227</v>
      </c>
    </row>
    <row r="154" spans="1:12" s="84" customFormat="1">
      <c r="A154" s="79" t="s">
        <v>151</v>
      </c>
      <c r="B154" s="78" t="s">
        <v>7</v>
      </c>
      <c r="C154" s="120" t="s">
        <v>75</v>
      </c>
      <c r="D154" s="124" t="s">
        <v>204</v>
      </c>
      <c r="E154" s="149" t="s">
        <v>225</v>
      </c>
      <c r="F154" s="153"/>
      <c r="G154" s="121" t="s">
        <v>152</v>
      </c>
      <c r="H154" s="80">
        <v>13930</v>
      </c>
      <c r="I154" s="81">
        <v>13930</v>
      </c>
      <c r="J154" s="82">
        <f>IF(IF(H154="",0,H154)=0,0,(IF(H154&gt;0,IF(I154&gt;H154,0,H154-I154),IF(I154&gt;H154,H154-I154,0))))</f>
        <v>0</v>
      </c>
      <c r="K154" s="117" t="str">
        <f t="shared" ref="K154:K217" si="3">C154 &amp; D154 &amp;E154 &amp; F154 &amp; G154</f>
        <v>70701137710199990244</v>
      </c>
      <c r="L154" s="83" t="str">
        <f>C154 &amp; D154 &amp;E154 &amp; F154 &amp; G154</f>
        <v>70701137710199990244</v>
      </c>
    </row>
    <row r="155" spans="1:12" s="84" customFormat="1" ht="22.5">
      <c r="A155" s="99" t="s">
        <v>228</v>
      </c>
      <c r="B155" s="100" t="s">
        <v>7</v>
      </c>
      <c r="C155" s="101" t="s">
        <v>75</v>
      </c>
      <c r="D155" s="123" t="s">
        <v>204</v>
      </c>
      <c r="E155" s="146" t="s">
        <v>230</v>
      </c>
      <c r="F155" s="152"/>
      <c r="G155" s="128" t="s">
        <v>82</v>
      </c>
      <c r="H155" s="96">
        <v>11227</v>
      </c>
      <c r="I155" s="102">
        <v>11227</v>
      </c>
      <c r="J155" s="103">
        <v>0</v>
      </c>
      <c r="K155" s="117" t="str">
        <f t="shared" si="3"/>
        <v>70701137710200000000</v>
      </c>
      <c r="L155" s="106" t="s">
        <v>229</v>
      </c>
    </row>
    <row r="156" spans="1:12" s="84" customFormat="1" ht="33.75">
      <c r="A156" s="99" t="s">
        <v>223</v>
      </c>
      <c r="B156" s="100" t="s">
        <v>7</v>
      </c>
      <c r="C156" s="101" t="s">
        <v>75</v>
      </c>
      <c r="D156" s="123" t="s">
        <v>204</v>
      </c>
      <c r="E156" s="146" t="s">
        <v>232</v>
      </c>
      <c r="F156" s="152"/>
      <c r="G156" s="128" t="s">
        <v>82</v>
      </c>
      <c r="H156" s="96">
        <v>11227</v>
      </c>
      <c r="I156" s="102">
        <v>11227</v>
      </c>
      <c r="J156" s="103">
        <v>0</v>
      </c>
      <c r="K156" s="117" t="str">
        <f t="shared" si="3"/>
        <v>70701137710299990000</v>
      </c>
      <c r="L156" s="106" t="s">
        <v>231</v>
      </c>
    </row>
    <row r="157" spans="1:12" s="84" customFormat="1">
      <c r="A157" s="99" t="s">
        <v>168</v>
      </c>
      <c r="B157" s="100" t="s">
        <v>7</v>
      </c>
      <c r="C157" s="101" t="s">
        <v>75</v>
      </c>
      <c r="D157" s="123" t="s">
        <v>204</v>
      </c>
      <c r="E157" s="146" t="s">
        <v>232</v>
      </c>
      <c r="F157" s="152"/>
      <c r="G157" s="128" t="s">
        <v>170</v>
      </c>
      <c r="H157" s="96">
        <v>11227</v>
      </c>
      <c r="I157" s="102">
        <v>11227</v>
      </c>
      <c r="J157" s="103">
        <v>0</v>
      </c>
      <c r="K157" s="117" t="str">
        <f t="shared" si="3"/>
        <v>70701137710299990800</v>
      </c>
      <c r="L157" s="106" t="s">
        <v>233</v>
      </c>
    </row>
    <row r="158" spans="1:12" s="84" customFormat="1">
      <c r="A158" s="99" t="s">
        <v>171</v>
      </c>
      <c r="B158" s="100" t="s">
        <v>7</v>
      </c>
      <c r="C158" s="101" t="s">
        <v>75</v>
      </c>
      <c r="D158" s="123" t="s">
        <v>204</v>
      </c>
      <c r="E158" s="146" t="s">
        <v>232</v>
      </c>
      <c r="F158" s="152"/>
      <c r="G158" s="128" t="s">
        <v>173</v>
      </c>
      <c r="H158" s="96">
        <v>11227</v>
      </c>
      <c r="I158" s="102">
        <v>11227</v>
      </c>
      <c r="J158" s="103">
        <v>0</v>
      </c>
      <c r="K158" s="117" t="str">
        <f t="shared" si="3"/>
        <v>70701137710299990850</v>
      </c>
      <c r="L158" s="106" t="s">
        <v>234</v>
      </c>
    </row>
    <row r="159" spans="1:12" s="84" customFormat="1">
      <c r="A159" s="79" t="s">
        <v>235</v>
      </c>
      <c r="B159" s="78" t="s">
        <v>7</v>
      </c>
      <c r="C159" s="120" t="s">
        <v>75</v>
      </c>
      <c r="D159" s="124" t="s">
        <v>204</v>
      </c>
      <c r="E159" s="149" t="s">
        <v>232</v>
      </c>
      <c r="F159" s="153"/>
      <c r="G159" s="121" t="s">
        <v>236</v>
      </c>
      <c r="H159" s="80">
        <v>11227</v>
      </c>
      <c r="I159" s="81">
        <v>11227</v>
      </c>
      <c r="J159" s="82">
        <f>IF(IF(H159="",0,H159)=0,0,(IF(H159&gt;0,IF(I159&gt;H159,0,H159-I159),IF(I159&gt;H159,H159-I159,0))))</f>
        <v>0</v>
      </c>
      <c r="K159" s="117" t="str">
        <f t="shared" si="3"/>
        <v>70701137710299990853</v>
      </c>
      <c r="L159" s="83" t="str">
        <f>C159 &amp; D159 &amp;E159 &amp; F159 &amp; G159</f>
        <v>70701137710299990853</v>
      </c>
    </row>
    <row r="160" spans="1:12" s="84" customFormat="1">
      <c r="A160" s="99" t="s">
        <v>237</v>
      </c>
      <c r="B160" s="100" t="s">
        <v>7</v>
      </c>
      <c r="C160" s="101" t="s">
        <v>75</v>
      </c>
      <c r="D160" s="123" t="s">
        <v>239</v>
      </c>
      <c r="E160" s="146" t="s">
        <v>106</v>
      </c>
      <c r="F160" s="152"/>
      <c r="G160" s="128" t="s">
        <v>82</v>
      </c>
      <c r="H160" s="96">
        <v>85400</v>
      </c>
      <c r="I160" s="102">
        <v>85400</v>
      </c>
      <c r="J160" s="103">
        <v>0</v>
      </c>
      <c r="K160" s="117" t="str">
        <f t="shared" si="3"/>
        <v>70702000000000000000</v>
      </c>
      <c r="L160" s="106" t="s">
        <v>238</v>
      </c>
    </row>
    <row r="161" spans="1:12" s="84" customFormat="1">
      <c r="A161" s="99" t="s">
        <v>240</v>
      </c>
      <c r="B161" s="100" t="s">
        <v>7</v>
      </c>
      <c r="C161" s="101" t="s">
        <v>75</v>
      </c>
      <c r="D161" s="123" t="s">
        <v>242</v>
      </c>
      <c r="E161" s="146" t="s">
        <v>106</v>
      </c>
      <c r="F161" s="152"/>
      <c r="G161" s="128" t="s">
        <v>82</v>
      </c>
      <c r="H161" s="96">
        <v>85400</v>
      </c>
      <c r="I161" s="102">
        <v>85400</v>
      </c>
      <c r="J161" s="103">
        <v>0</v>
      </c>
      <c r="K161" s="117" t="str">
        <f t="shared" si="3"/>
        <v>70702030000000000000</v>
      </c>
      <c r="L161" s="106" t="s">
        <v>241</v>
      </c>
    </row>
    <row r="162" spans="1:12" s="84" customFormat="1" ht="22.5">
      <c r="A162" s="99" t="s">
        <v>159</v>
      </c>
      <c r="B162" s="100" t="s">
        <v>7</v>
      </c>
      <c r="C162" s="101" t="s">
        <v>75</v>
      </c>
      <c r="D162" s="123" t="s">
        <v>242</v>
      </c>
      <c r="E162" s="146" t="s">
        <v>244</v>
      </c>
      <c r="F162" s="152"/>
      <c r="G162" s="128" t="s">
        <v>82</v>
      </c>
      <c r="H162" s="96">
        <v>85400</v>
      </c>
      <c r="I162" s="102">
        <v>85400</v>
      </c>
      <c r="J162" s="103">
        <v>0</v>
      </c>
      <c r="K162" s="117" t="str">
        <f t="shared" si="3"/>
        <v>70702038820151180000</v>
      </c>
      <c r="L162" s="106" t="s">
        <v>243</v>
      </c>
    </row>
    <row r="163" spans="1:12" s="84" customFormat="1" ht="56.25">
      <c r="A163" s="99" t="s">
        <v>119</v>
      </c>
      <c r="B163" s="100" t="s">
        <v>7</v>
      </c>
      <c r="C163" s="101" t="s">
        <v>75</v>
      </c>
      <c r="D163" s="123" t="s">
        <v>242</v>
      </c>
      <c r="E163" s="146" t="s">
        <v>244</v>
      </c>
      <c r="F163" s="152"/>
      <c r="G163" s="128" t="s">
        <v>121</v>
      </c>
      <c r="H163" s="96">
        <v>83073</v>
      </c>
      <c r="I163" s="102">
        <v>83073</v>
      </c>
      <c r="J163" s="103">
        <v>0</v>
      </c>
      <c r="K163" s="117" t="str">
        <f t="shared" si="3"/>
        <v>70702038820151180100</v>
      </c>
      <c r="L163" s="106" t="s">
        <v>245</v>
      </c>
    </row>
    <row r="164" spans="1:12" s="84" customFormat="1" ht="22.5">
      <c r="A164" s="99" t="s">
        <v>122</v>
      </c>
      <c r="B164" s="100" t="s">
        <v>7</v>
      </c>
      <c r="C164" s="101" t="s">
        <v>75</v>
      </c>
      <c r="D164" s="123" t="s">
        <v>242</v>
      </c>
      <c r="E164" s="146" t="s">
        <v>244</v>
      </c>
      <c r="F164" s="152"/>
      <c r="G164" s="128" t="s">
        <v>124</v>
      </c>
      <c r="H164" s="96">
        <v>83073</v>
      </c>
      <c r="I164" s="102">
        <v>83073</v>
      </c>
      <c r="J164" s="103">
        <v>0</v>
      </c>
      <c r="K164" s="117" t="str">
        <f t="shared" si="3"/>
        <v>70702038820151180120</v>
      </c>
      <c r="L164" s="106" t="s">
        <v>246</v>
      </c>
    </row>
    <row r="165" spans="1:12" s="84" customFormat="1" ht="22.5">
      <c r="A165" s="79" t="s">
        <v>125</v>
      </c>
      <c r="B165" s="78" t="s">
        <v>7</v>
      </c>
      <c r="C165" s="120" t="s">
        <v>75</v>
      </c>
      <c r="D165" s="124" t="s">
        <v>242</v>
      </c>
      <c r="E165" s="149" t="s">
        <v>244</v>
      </c>
      <c r="F165" s="153"/>
      <c r="G165" s="121" t="s">
        <v>126</v>
      </c>
      <c r="H165" s="80">
        <v>63804.18</v>
      </c>
      <c r="I165" s="81">
        <v>63804.18</v>
      </c>
      <c r="J165" s="82">
        <f>IF(IF(H165="",0,H165)=0,0,(IF(H165&gt;0,IF(I165&gt;H165,0,H165-I165),IF(I165&gt;H165,H165-I165,0))))</f>
        <v>0</v>
      </c>
      <c r="K165" s="117" t="str">
        <f t="shared" si="3"/>
        <v>70702038820151180121</v>
      </c>
      <c r="L165" s="83" t="str">
        <f>C165 &amp; D165 &amp;E165 &amp; F165 &amp; G165</f>
        <v>70702038820151180121</v>
      </c>
    </row>
    <row r="166" spans="1:12" s="84" customFormat="1" ht="33.75">
      <c r="A166" s="79" t="s">
        <v>129</v>
      </c>
      <c r="B166" s="78" t="s">
        <v>7</v>
      </c>
      <c r="C166" s="120" t="s">
        <v>75</v>
      </c>
      <c r="D166" s="124" t="s">
        <v>242</v>
      </c>
      <c r="E166" s="149" t="s">
        <v>244</v>
      </c>
      <c r="F166" s="153"/>
      <c r="G166" s="121" t="s">
        <v>130</v>
      </c>
      <c r="H166" s="80">
        <v>19268.82</v>
      </c>
      <c r="I166" s="81">
        <v>19268.82</v>
      </c>
      <c r="J166" s="82">
        <f>IF(IF(H166="",0,H166)=0,0,(IF(H166&gt;0,IF(I166&gt;H166,0,H166-I166),IF(I166&gt;H166,H166-I166,0))))</f>
        <v>0</v>
      </c>
      <c r="K166" s="117" t="str">
        <f t="shared" si="3"/>
        <v>70702038820151180129</v>
      </c>
      <c r="L166" s="83" t="str">
        <f>C166 &amp; D166 &amp;E166 &amp; F166 &amp; G166</f>
        <v>70702038820151180129</v>
      </c>
    </row>
    <row r="167" spans="1:12" s="84" customFormat="1" ht="22.5">
      <c r="A167" s="99" t="s">
        <v>146</v>
      </c>
      <c r="B167" s="100" t="s">
        <v>7</v>
      </c>
      <c r="C167" s="101" t="s">
        <v>75</v>
      </c>
      <c r="D167" s="123" t="s">
        <v>242</v>
      </c>
      <c r="E167" s="146" t="s">
        <v>244</v>
      </c>
      <c r="F167" s="152"/>
      <c r="G167" s="128" t="s">
        <v>7</v>
      </c>
      <c r="H167" s="96">
        <v>2327</v>
      </c>
      <c r="I167" s="102">
        <v>2327</v>
      </c>
      <c r="J167" s="103">
        <v>0</v>
      </c>
      <c r="K167" s="117" t="str">
        <f t="shared" si="3"/>
        <v>70702038820151180200</v>
      </c>
      <c r="L167" s="106" t="s">
        <v>247</v>
      </c>
    </row>
    <row r="168" spans="1:12" s="84" customFormat="1" ht="22.5">
      <c r="A168" s="99" t="s">
        <v>148</v>
      </c>
      <c r="B168" s="100" t="s">
        <v>7</v>
      </c>
      <c r="C168" s="101" t="s">
        <v>75</v>
      </c>
      <c r="D168" s="123" t="s">
        <v>242</v>
      </c>
      <c r="E168" s="146" t="s">
        <v>244</v>
      </c>
      <c r="F168" s="152"/>
      <c r="G168" s="128" t="s">
        <v>150</v>
      </c>
      <c r="H168" s="96">
        <v>2327</v>
      </c>
      <c r="I168" s="102">
        <v>2327</v>
      </c>
      <c r="J168" s="103">
        <v>0</v>
      </c>
      <c r="K168" s="117" t="str">
        <f t="shared" si="3"/>
        <v>70702038820151180240</v>
      </c>
      <c r="L168" s="106" t="s">
        <v>248</v>
      </c>
    </row>
    <row r="169" spans="1:12" s="84" customFormat="1">
      <c r="A169" s="79" t="s">
        <v>151</v>
      </c>
      <c r="B169" s="78" t="s">
        <v>7</v>
      </c>
      <c r="C169" s="120" t="s">
        <v>75</v>
      </c>
      <c r="D169" s="124" t="s">
        <v>242</v>
      </c>
      <c r="E169" s="149" t="s">
        <v>244</v>
      </c>
      <c r="F169" s="153"/>
      <c r="G169" s="121" t="s">
        <v>152</v>
      </c>
      <c r="H169" s="80">
        <v>2327</v>
      </c>
      <c r="I169" s="81">
        <v>2327</v>
      </c>
      <c r="J169" s="82">
        <f>IF(IF(H169="",0,H169)=0,0,(IF(H169&gt;0,IF(I169&gt;H169,0,H169-I169),IF(I169&gt;H169,H169-I169,0))))</f>
        <v>0</v>
      </c>
      <c r="K169" s="117" t="str">
        <f t="shared" si="3"/>
        <v>70702038820151180244</v>
      </c>
      <c r="L169" s="83" t="str">
        <f>C169 &amp; D169 &amp;E169 &amp; F169 &amp; G169</f>
        <v>70702038820151180244</v>
      </c>
    </row>
    <row r="170" spans="1:12" s="84" customFormat="1" ht="22.5">
      <c r="A170" s="99" t="s">
        <v>249</v>
      </c>
      <c r="B170" s="100" t="s">
        <v>7</v>
      </c>
      <c r="C170" s="101" t="s">
        <v>75</v>
      </c>
      <c r="D170" s="123" t="s">
        <v>251</v>
      </c>
      <c r="E170" s="146" t="s">
        <v>106</v>
      </c>
      <c r="F170" s="152"/>
      <c r="G170" s="128" t="s">
        <v>82</v>
      </c>
      <c r="H170" s="96">
        <v>97945.3</v>
      </c>
      <c r="I170" s="102">
        <v>97945.3</v>
      </c>
      <c r="J170" s="103">
        <v>0</v>
      </c>
      <c r="K170" s="117" t="str">
        <f t="shared" si="3"/>
        <v>70703000000000000000</v>
      </c>
      <c r="L170" s="106" t="s">
        <v>250</v>
      </c>
    </row>
    <row r="171" spans="1:12" s="84" customFormat="1" ht="33.75">
      <c r="A171" s="99" t="s">
        <v>252</v>
      </c>
      <c r="B171" s="100" t="s">
        <v>7</v>
      </c>
      <c r="C171" s="101" t="s">
        <v>75</v>
      </c>
      <c r="D171" s="123" t="s">
        <v>254</v>
      </c>
      <c r="E171" s="146" t="s">
        <v>106</v>
      </c>
      <c r="F171" s="152"/>
      <c r="G171" s="128" t="s">
        <v>82</v>
      </c>
      <c r="H171" s="96">
        <v>97445.3</v>
      </c>
      <c r="I171" s="102">
        <v>97445.3</v>
      </c>
      <c r="J171" s="103">
        <v>0</v>
      </c>
      <c r="K171" s="117" t="str">
        <f t="shared" si="3"/>
        <v>70703100000000000000</v>
      </c>
      <c r="L171" s="106" t="s">
        <v>253</v>
      </c>
    </row>
    <row r="172" spans="1:12" s="84" customFormat="1" ht="33.75">
      <c r="A172" s="99" t="s">
        <v>255</v>
      </c>
      <c r="B172" s="100" t="s">
        <v>7</v>
      </c>
      <c r="C172" s="101" t="s">
        <v>75</v>
      </c>
      <c r="D172" s="123" t="s">
        <v>254</v>
      </c>
      <c r="E172" s="146" t="s">
        <v>257</v>
      </c>
      <c r="F172" s="152"/>
      <c r="G172" s="128" t="s">
        <v>82</v>
      </c>
      <c r="H172" s="96">
        <v>97445.3</v>
      </c>
      <c r="I172" s="102">
        <v>97445.3</v>
      </c>
      <c r="J172" s="103">
        <v>0</v>
      </c>
      <c r="K172" s="117" t="str">
        <f t="shared" si="3"/>
        <v>70703107800000000000</v>
      </c>
      <c r="L172" s="106" t="s">
        <v>256</v>
      </c>
    </row>
    <row r="173" spans="1:12" s="84" customFormat="1" ht="22.5">
      <c r="A173" s="99" t="s">
        <v>258</v>
      </c>
      <c r="B173" s="100" t="s">
        <v>7</v>
      </c>
      <c r="C173" s="101" t="s">
        <v>75</v>
      </c>
      <c r="D173" s="123" t="s">
        <v>254</v>
      </c>
      <c r="E173" s="146" t="s">
        <v>260</v>
      </c>
      <c r="F173" s="152"/>
      <c r="G173" s="128" t="s">
        <v>82</v>
      </c>
      <c r="H173" s="96">
        <v>97445.3</v>
      </c>
      <c r="I173" s="102">
        <v>97445.3</v>
      </c>
      <c r="J173" s="103">
        <v>0</v>
      </c>
      <c r="K173" s="117" t="str">
        <f t="shared" si="3"/>
        <v>70703107810000000000</v>
      </c>
      <c r="L173" s="106" t="s">
        <v>259</v>
      </c>
    </row>
    <row r="174" spans="1:12" s="84" customFormat="1" ht="22.5">
      <c r="A174" s="99" t="s">
        <v>261</v>
      </c>
      <c r="B174" s="100" t="s">
        <v>7</v>
      </c>
      <c r="C174" s="101" t="s">
        <v>75</v>
      </c>
      <c r="D174" s="123" t="s">
        <v>254</v>
      </c>
      <c r="E174" s="146" t="s">
        <v>263</v>
      </c>
      <c r="F174" s="152"/>
      <c r="G174" s="128" t="s">
        <v>82</v>
      </c>
      <c r="H174" s="96">
        <v>97445.3</v>
      </c>
      <c r="I174" s="102">
        <v>97445.3</v>
      </c>
      <c r="J174" s="103">
        <v>0</v>
      </c>
      <c r="K174" s="117" t="str">
        <f t="shared" si="3"/>
        <v>70703107810100000000</v>
      </c>
      <c r="L174" s="106" t="s">
        <v>262</v>
      </c>
    </row>
    <row r="175" spans="1:12" s="84" customFormat="1" ht="33.75">
      <c r="A175" s="99" t="s">
        <v>264</v>
      </c>
      <c r="B175" s="100" t="s">
        <v>7</v>
      </c>
      <c r="C175" s="101" t="s">
        <v>75</v>
      </c>
      <c r="D175" s="123" t="s">
        <v>254</v>
      </c>
      <c r="E175" s="146" t="s">
        <v>266</v>
      </c>
      <c r="F175" s="152"/>
      <c r="G175" s="128" t="s">
        <v>82</v>
      </c>
      <c r="H175" s="96">
        <v>97445.3</v>
      </c>
      <c r="I175" s="102">
        <v>97445.3</v>
      </c>
      <c r="J175" s="103">
        <v>0</v>
      </c>
      <c r="K175" s="117" t="str">
        <f t="shared" si="3"/>
        <v>70703107810199990000</v>
      </c>
      <c r="L175" s="106" t="s">
        <v>265</v>
      </c>
    </row>
    <row r="176" spans="1:12" s="84" customFormat="1" ht="22.5">
      <c r="A176" s="99" t="s">
        <v>146</v>
      </c>
      <c r="B176" s="100" t="s">
        <v>7</v>
      </c>
      <c r="C176" s="101" t="s">
        <v>75</v>
      </c>
      <c r="D176" s="123" t="s">
        <v>254</v>
      </c>
      <c r="E176" s="146" t="s">
        <v>266</v>
      </c>
      <c r="F176" s="152"/>
      <c r="G176" s="128" t="s">
        <v>7</v>
      </c>
      <c r="H176" s="96">
        <v>97445.3</v>
      </c>
      <c r="I176" s="102">
        <v>97445.3</v>
      </c>
      <c r="J176" s="103">
        <v>0</v>
      </c>
      <c r="K176" s="117" t="str">
        <f t="shared" si="3"/>
        <v>70703107810199990200</v>
      </c>
      <c r="L176" s="106" t="s">
        <v>267</v>
      </c>
    </row>
    <row r="177" spans="1:12" s="84" customFormat="1" ht="22.5">
      <c r="A177" s="99" t="s">
        <v>148</v>
      </c>
      <c r="B177" s="100" t="s">
        <v>7</v>
      </c>
      <c r="C177" s="101" t="s">
        <v>75</v>
      </c>
      <c r="D177" s="123" t="s">
        <v>254</v>
      </c>
      <c r="E177" s="146" t="s">
        <v>266</v>
      </c>
      <c r="F177" s="152"/>
      <c r="G177" s="128" t="s">
        <v>150</v>
      </c>
      <c r="H177" s="96">
        <v>97445.3</v>
      </c>
      <c r="I177" s="102">
        <v>97445.3</v>
      </c>
      <c r="J177" s="103">
        <v>0</v>
      </c>
      <c r="K177" s="117" t="str">
        <f t="shared" si="3"/>
        <v>70703107810199990240</v>
      </c>
      <c r="L177" s="106" t="s">
        <v>268</v>
      </c>
    </row>
    <row r="178" spans="1:12" s="84" customFormat="1">
      <c r="A178" s="79" t="s">
        <v>151</v>
      </c>
      <c r="B178" s="78" t="s">
        <v>7</v>
      </c>
      <c r="C178" s="120" t="s">
        <v>75</v>
      </c>
      <c r="D178" s="124" t="s">
        <v>254</v>
      </c>
      <c r="E178" s="149" t="s">
        <v>266</v>
      </c>
      <c r="F178" s="153"/>
      <c r="G178" s="121" t="s">
        <v>152</v>
      </c>
      <c r="H178" s="80">
        <v>58070.28</v>
      </c>
      <c r="I178" s="81">
        <v>58070.28</v>
      </c>
      <c r="J178" s="82">
        <f>IF(IF(H178="",0,H178)=0,0,(IF(H178&gt;0,IF(I178&gt;H178,0,H178-I178),IF(I178&gt;H178,H178-I178,0))))</f>
        <v>0</v>
      </c>
      <c r="K178" s="117" t="str">
        <f t="shared" si="3"/>
        <v>70703107810199990244</v>
      </c>
      <c r="L178" s="83" t="str">
        <f>C178 &amp; D178 &amp;E178 &amp; F178 &amp; G178</f>
        <v>70703107810199990244</v>
      </c>
    </row>
    <row r="179" spans="1:12" s="84" customFormat="1">
      <c r="A179" s="79" t="s">
        <v>166</v>
      </c>
      <c r="B179" s="78" t="s">
        <v>7</v>
      </c>
      <c r="C179" s="120" t="s">
        <v>75</v>
      </c>
      <c r="D179" s="124" t="s">
        <v>254</v>
      </c>
      <c r="E179" s="149" t="s">
        <v>266</v>
      </c>
      <c r="F179" s="153"/>
      <c r="G179" s="121" t="s">
        <v>167</v>
      </c>
      <c r="H179" s="80">
        <v>39375.019999999997</v>
      </c>
      <c r="I179" s="81">
        <v>39375.019999999997</v>
      </c>
      <c r="J179" s="82">
        <f>IF(IF(H179="",0,H179)=0,0,(IF(H179&gt;0,IF(I179&gt;H179,0,H179-I179),IF(I179&gt;H179,H179-I179,0))))</f>
        <v>0</v>
      </c>
      <c r="K179" s="117" t="str">
        <f t="shared" si="3"/>
        <v>70703107810199990247</v>
      </c>
      <c r="L179" s="83" t="str">
        <f>C179 &amp; D179 &amp;E179 &amp; F179 &amp; G179</f>
        <v>70703107810199990247</v>
      </c>
    </row>
    <row r="180" spans="1:12" s="84" customFormat="1" ht="22.5">
      <c r="A180" s="99" t="s">
        <v>269</v>
      </c>
      <c r="B180" s="100" t="s">
        <v>7</v>
      </c>
      <c r="C180" s="101" t="s">
        <v>75</v>
      </c>
      <c r="D180" s="123" t="s">
        <v>271</v>
      </c>
      <c r="E180" s="146" t="s">
        <v>106</v>
      </c>
      <c r="F180" s="152"/>
      <c r="G180" s="128" t="s">
        <v>82</v>
      </c>
      <c r="H180" s="96">
        <v>500</v>
      </c>
      <c r="I180" s="102">
        <v>500</v>
      </c>
      <c r="J180" s="103">
        <v>0</v>
      </c>
      <c r="K180" s="117" t="str">
        <f t="shared" si="3"/>
        <v>70703140000000000000</v>
      </c>
      <c r="L180" s="106" t="s">
        <v>270</v>
      </c>
    </row>
    <row r="181" spans="1:12" s="84" customFormat="1" ht="33.75">
      <c r="A181" s="99" t="s">
        <v>255</v>
      </c>
      <c r="B181" s="100" t="s">
        <v>7</v>
      </c>
      <c r="C181" s="101" t="s">
        <v>75</v>
      </c>
      <c r="D181" s="123" t="s">
        <v>271</v>
      </c>
      <c r="E181" s="146" t="s">
        <v>257</v>
      </c>
      <c r="F181" s="152"/>
      <c r="G181" s="128" t="s">
        <v>82</v>
      </c>
      <c r="H181" s="96">
        <v>500</v>
      </c>
      <c r="I181" s="102">
        <v>500</v>
      </c>
      <c r="J181" s="103">
        <v>0</v>
      </c>
      <c r="K181" s="117" t="str">
        <f t="shared" si="3"/>
        <v>70703147800000000000</v>
      </c>
      <c r="L181" s="106" t="s">
        <v>272</v>
      </c>
    </row>
    <row r="182" spans="1:12" s="84" customFormat="1" ht="33.75">
      <c r="A182" s="99" t="s">
        <v>273</v>
      </c>
      <c r="B182" s="100" t="s">
        <v>7</v>
      </c>
      <c r="C182" s="101" t="s">
        <v>75</v>
      </c>
      <c r="D182" s="123" t="s">
        <v>271</v>
      </c>
      <c r="E182" s="146" t="s">
        <v>275</v>
      </c>
      <c r="F182" s="152"/>
      <c r="G182" s="128" t="s">
        <v>82</v>
      </c>
      <c r="H182" s="96">
        <v>500</v>
      </c>
      <c r="I182" s="102">
        <v>500</v>
      </c>
      <c r="J182" s="103">
        <v>0</v>
      </c>
      <c r="K182" s="117" t="str">
        <f t="shared" si="3"/>
        <v>70703147840000000000</v>
      </c>
      <c r="L182" s="106" t="s">
        <v>274</v>
      </c>
    </row>
    <row r="183" spans="1:12" s="84" customFormat="1" ht="33.75">
      <c r="A183" s="99" t="s">
        <v>276</v>
      </c>
      <c r="B183" s="100" t="s">
        <v>7</v>
      </c>
      <c r="C183" s="101" t="s">
        <v>75</v>
      </c>
      <c r="D183" s="123" t="s">
        <v>271</v>
      </c>
      <c r="E183" s="146" t="s">
        <v>278</v>
      </c>
      <c r="F183" s="152"/>
      <c r="G183" s="128" t="s">
        <v>82</v>
      </c>
      <c r="H183" s="96">
        <v>500</v>
      </c>
      <c r="I183" s="102">
        <v>500</v>
      </c>
      <c r="J183" s="103">
        <v>0</v>
      </c>
      <c r="K183" s="117" t="str">
        <f t="shared" si="3"/>
        <v>70703147840100000000</v>
      </c>
      <c r="L183" s="106" t="s">
        <v>277</v>
      </c>
    </row>
    <row r="184" spans="1:12" s="84" customFormat="1" ht="33.75">
      <c r="A184" s="99" t="s">
        <v>279</v>
      </c>
      <c r="B184" s="100" t="s">
        <v>7</v>
      </c>
      <c r="C184" s="101" t="s">
        <v>75</v>
      </c>
      <c r="D184" s="123" t="s">
        <v>271</v>
      </c>
      <c r="E184" s="146" t="s">
        <v>281</v>
      </c>
      <c r="F184" s="152"/>
      <c r="G184" s="128" t="s">
        <v>82</v>
      </c>
      <c r="H184" s="96">
        <v>500</v>
      </c>
      <c r="I184" s="102">
        <v>500</v>
      </c>
      <c r="J184" s="103">
        <v>0</v>
      </c>
      <c r="K184" s="117" t="str">
        <f t="shared" si="3"/>
        <v>70703147840199990000</v>
      </c>
      <c r="L184" s="106" t="s">
        <v>280</v>
      </c>
    </row>
    <row r="185" spans="1:12" s="84" customFormat="1" ht="22.5">
      <c r="A185" s="99" t="s">
        <v>146</v>
      </c>
      <c r="B185" s="100" t="s">
        <v>7</v>
      </c>
      <c r="C185" s="101" t="s">
        <v>75</v>
      </c>
      <c r="D185" s="123" t="s">
        <v>271</v>
      </c>
      <c r="E185" s="146" t="s">
        <v>281</v>
      </c>
      <c r="F185" s="152"/>
      <c r="G185" s="128" t="s">
        <v>7</v>
      </c>
      <c r="H185" s="96">
        <v>500</v>
      </c>
      <c r="I185" s="102">
        <v>500</v>
      </c>
      <c r="J185" s="103">
        <v>0</v>
      </c>
      <c r="K185" s="117" t="str">
        <f t="shared" si="3"/>
        <v>70703147840199990200</v>
      </c>
      <c r="L185" s="106" t="s">
        <v>282</v>
      </c>
    </row>
    <row r="186" spans="1:12" s="84" customFormat="1" ht="22.5">
      <c r="A186" s="99" t="s">
        <v>148</v>
      </c>
      <c r="B186" s="100" t="s">
        <v>7</v>
      </c>
      <c r="C186" s="101" t="s">
        <v>75</v>
      </c>
      <c r="D186" s="123" t="s">
        <v>271</v>
      </c>
      <c r="E186" s="146" t="s">
        <v>281</v>
      </c>
      <c r="F186" s="152"/>
      <c r="G186" s="128" t="s">
        <v>150</v>
      </c>
      <c r="H186" s="96">
        <v>500</v>
      </c>
      <c r="I186" s="102">
        <v>500</v>
      </c>
      <c r="J186" s="103">
        <v>0</v>
      </c>
      <c r="K186" s="117" t="str">
        <f t="shared" si="3"/>
        <v>70703147840199990240</v>
      </c>
      <c r="L186" s="106" t="s">
        <v>283</v>
      </c>
    </row>
    <row r="187" spans="1:12" s="84" customFormat="1">
      <c r="A187" s="79" t="s">
        <v>151</v>
      </c>
      <c r="B187" s="78" t="s">
        <v>7</v>
      </c>
      <c r="C187" s="120" t="s">
        <v>75</v>
      </c>
      <c r="D187" s="124" t="s">
        <v>271</v>
      </c>
      <c r="E187" s="149" t="s">
        <v>281</v>
      </c>
      <c r="F187" s="153"/>
      <c r="G187" s="121" t="s">
        <v>152</v>
      </c>
      <c r="H187" s="80">
        <v>500</v>
      </c>
      <c r="I187" s="81">
        <v>500</v>
      </c>
      <c r="J187" s="82">
        <f>IF(IF(H187="",0,H187)=0,0,(IF(H187&gt;0,IF(I187&gt;H187,0,H187-I187),IF(I187&gt;H187,H187-I187,0))))</f>
        <v>0</v>
      </c>
      <c r="K187" s="117" t="str">
        <f t="shared" si="3"/>
        <v>70703147840199990244</v>
      </c>
      <c r="L187" s="83" t="str">
        <f>C187 &amp; D187 &amp;E187 &amp; F187 &amp; G187</f>
        <v>70703147840199990244</v>
      </c>
    </row>
    <row r="188" spans="1:12" s="84" customFormat="1">
      <c r="A188" s="99" t="s">
        <v>284</v>
      </c>
      <c r="B188" s="100" t="s">
        <v>7</v>
      </c>
      <c r="C188" s="101" t="s">
        <v>75</v>
      </c>
      <c r="D188" s="123" t="s">
        <v>286</v>
      </c>
      <c r="E188" s="146" t="s">
        <v>106</v>
      </c>
      <c r="F188" s="152"/>
      <c r="G188" s="128" t="s">
        <v>82</v>
      </c>
      <c r="H188" s="96">
        <v>2799800</v>
      </c>
      <c r="I188" s="102">
        <v>2793053.05</v>
      </c>
      <c r="J188" s="103">
        <v>6746.95</v>
      </c>
      <c r="K188" s="117" t="str">
        <f t="shared" si="3"/>
        <v>70704000000000000000</v>
      </c>
      <c r="L188" s="106" t="s">
        <v>285</v>
      </c>
    </row>
    <row r="189" spans="1:12" s="84" customFormat="1">
      <c r="A189" s="99" t="s">
        <v>287</v>
      </c>
      <c r="B189" s="100" t="s">
        <v>7</v>
      </c>
      <c r="C189" s="101" t="s">
        <v>75</v>
      </c>
      <c r="D189" s="123" t="s">
        <v>289</v>
      </c>
      <c r="E189" s="146" t="s">
        <v>106</v>
      </c>
      <c r="F189" s="152"/>
      <c r="G189" s="128" t="s">
        <v>82</v>
      </c>
      <c r="H189" s="96">
        <v>2735800</v>
      </c>
      <c r="I189" s="102">
        <v>2729053.05</v>
      </c>
      <c r="J189" s="103">
        <v>6746.95</v>
      </c>
      <c r="K189" s="117" t="str">
        <f t="shared" si="3"/>
        <v>70704090000000000000</v>
      </c>
      <c r="L189" s="106" t="s">
        <v>288</v>
      </c>
    </row>
    <row r="190" spans="1:12" s="84" customFormat="1" ht="33.75">
      <c r="A190" s="99" t="s">
        <v>290</v>
      </c>
      <c r="B190" s="100" t="s">
        <v>7</v>
      </c>
      <c r="C190" s="101" t="s">
        <v>75</v>
      </c>
      <c r="D190" s="123" t="s">
        <v>289</v>
      </c>
      <c r="E190" s="146" t="s">
        <v>292</v>
      </c>
      <c r="F190" s="152"/>
      <c r="G190" s="128" t="s">
        <v>82</v>
      </c>
      <c r="H190" s="96">
        <v>2711800</v>
      </c>
      <c r="I190" s="102">
        <v>2705053.05</v>
      </c>
      <c r="J190" s="103">
        <v>6746.95</v>
      </c>
      <c r="K190" s="117" t="str">
        <f t="shared" si="3"/>
        <v>70704097900000000000</v>
      </c>
      <c r="L190" s="106" t="s">
        <v>291</v>
      </c>
    </row>
    <row r="191" spans="1:12" s="84" customFormat="1" ht="33.75">
      <c r="A191" s="99" t="s">
        <v>293</v>
      </c>
      <c r="B191" s="100" t="s">
        <v>7</v>
      </c>
      <c r="C191" s="101" t="s">
        <v>75</v>
      </c>
      <c r="D191" s="123" t="s">
        <v>289</v>
      </c>
      <c r="E191" s="146" t="s">
        <v>295</v>
      </c>
      <c r="F191" s="152"/>
      <c r="G191" s="128" t="s">
        <v>82</v>
      </c>
      <c r="H191" s="96">
        <v>2711800</v>
      </c>
      <c r="I191" s="102">
        <v>2705053.05</v>
      </c>
      <c r="J191" s="103">
        <v>6746.95</v>
      </c>
      <c r="K191" s="117" t="str">
        <f t="shared" si="3"/>
        <v>70704097900100000000</v>
      </c>
      <c r="L191" s="106" t="s">
        <v>294</v>
      </c>
    </row>
    <row r="192" spans="1:12" s="84" customFormat="1" ht="33.75">
      <c r="A192" s="99" t="s">
        <v>296</v>
      </c>
      <c r="B192" s="100" t="s">
        <v>7</v>
      </c>
      <c r="C192" s="101" t="s">
        <v>75</v>
      </c>
      <c r="D192" s="123" t="s">
        <v>289</v>
      </c>
      <c r="E192" s="146" t="s">
        <v>298</v>
      </c>
      <c r="F192" s="152"/>
      <c r="G192" s="128" t="s">
        <v>82</v>
      </c>
      <c r="H192" s="96">
        <v>1099523.52</v>
      </c>
      <c r="I192" s="102">
        <v>1099523.52</v>
      </c>
      <c r="J192" s="103">
        <v>0</v>
      </c>
      <c r="K192" s="117" t="str">
        <f t="shared" si="3"/>
        <v>70704097900144440000</v>
      </c>
      <c r="L192" s="106" t="s">
        <v>297</v>
      </c>
    </row>
    <row r="193" spans="1:12" s="84" customFormat="1" ht="22.5">
      <c r="A193" s="99" t="s">
        <v>146</v>
      </c>
      <c r="B193" s="100" t="s">
        <v>7</v>
      </c>
      <c r="C193" s="101" t="s">
        <v>75</v>
      </c>
      <c r="D193" s="123" t="s">
        <v>289</v>
      </c>
      <c r="E193" s="146" t="s">
        <v>298</v>
      </c>
      <c r="F193" s="152"/>
      <c r="G193" s="128" t="s">
        <v>7</v>
      </c>
      <c r="H193" s="96">
        <v>1099523.52</v>
      </c>
      <c r="I193" s="102">
        <v>1099523.52</v>
      </c>
      <c r="J193" s="103">
        <v>0</v>
      </c>
      <c r="K193" s="117" t="str">
        <f t="shared" si="3"/>
        <v>70704097900144440200</v>
      </c>
      <c r="L193" s="106" t="s">
        <v>299</v>
      </c>
    </row>
    <row r="194" spans="1:12" s="84" customFormat="1" ht="22.5">
      <c r="A194" s="99" t="s">
        <v>148</v>
      </c>
      <c r="B194" s="100" t="s">
        <v>7</v>
      </c>
      <c r="C194" s="101" t="s">
        <v>75</v>
      </c>
      <c r="D194" s="123" t="s">
        <v>289</v>
      </c>
      <c r="E194" s="146" t="s">
        <v>298</v>
      </c>
      <c r="F194" s="152"/>
      <c r="G194" s="128" t="s">
        <v>150</v>
      </c>
      <c r="H194" s="96">
        <v>1099523.52</v>
      </c>
      <c r="I194" s="102">
        <v>1099523.52</v>
      </c>
      <c r="J194" s="103">
        <v>0</v>
      </c>
      <c r="K194" s="117" t="str">
        <f t="shared" si="3"/>
        <v>70704097900144440240</v>
      </c>
      <c r="L194" s="106" t="s">
        <v>300</v>
      </c>
    </row>
    <row r="195" spans="1:12" s="84" customFormat="1">
      <c r="A195" s="79" t="s">
        <v>151</v>
      </c>
      <c r="B195" s="78" t="s">
        <v>7</v>
      </c>
      <c r="C195" s="120" t="s">
        <v>75</v>
      </c>
      <c r="D195" s="124" t="s">
        <v>289</v>
      </c>
      <c r="E195" s="149" t="s">
        <v>298</v>
      </c>
      <c r="F195" s="153"/>
      <c r="G195" s="121" t="s">
        <v>152</v>
      </c>
      <c r="H195" s="80">
        <v>1099523.52</v>
      </c>
      <c r="I195" s="81">
        <v>1099523.52</v>
      </c>
      <c r="J195" s="82">
        <f>IF(IF(H195="",0,H195)=0,0,(IF(H195&gt;0,IF(I195&gt;H195,0,H195-I195),IF(I195&gt;H195,H195-I195,0))))</f>
        <v>0</v>
      </c>
      <c r="K195" s="117" t="str">
        <f t="shared" si="3"/>
        <v>70704097900144440244</v>
      </c>
      <c r="L195" s="83" t="str">
        <f>C195 &amp; D195 &amp;E195 &amp; F195 &amp; G195</f>
        <v>70704097900144440244</v>
      </c>
    </row>
    <row r="196" spans="1:12" s="84" customFormat="1" ht="78.75">
      <c r="A196" s="99" t="s">
        <v>301</v>
      </c>
      <c r="B196" s="100" t="s">
        <v>7</v>
      </c>
      <c r="C196" s="101" t="s">
        <v>75</v>
      </c>
      <c r="D196" s="123" t="s">
        <v>289</v>
      </c>
      <c r="E196" s="146" t="s">
        <v>303</v>
      </c>
      <c r="F196" s="152"/>
      <c r="G196" s="128" t="s">
        <v>82</v>
      </c>
      <c r="H196" s="96">
        <v>1532000</v>
      </c>
      <c r="I196" s="102">
        <v>1525253.05</v>
      </c>
      <c r="J196" s="103">
        <v>6746.95</v>
      </c>
      <c r="K196" s="117" t="str">
        <f t="shared" si="3"/>
        <v>70704097900171520000</v>
      </c>
      <c r="L196" s="106" t="s">
        <v>302</v>
      </c>
    </row>
    <row r="197" spans="1:12" s="84" customFormat="1" ht="22.5">
      <c r="A197" s="99" t="s">
        <v>146</v>
      </c>
      <c r="B197" s="100" t="s">
        <v>7</v>
      </c>
      <c r="C197" s="101" t="s">
        <v>75</v>
      </c>
      <c r="D197" s="123" t="s">
        <v>289</v>
      </c>
      <c r="E197" s="146" t="s">
        <v>303</v>
      </c>
      <c r="F197" s="152"/>
      <c r="G197" s="128" t="s">
        <v>7</v>
      </c>
      <c r="H197" s="96">
        <v>1532000</v>
      </c>
      <c r="I197" s="102">
        <v>1525253.05</v>
      </c>
      <c r="J197" s="103">
        <v>6746.95</v>
      </c>
      <c r="K197" s="117" t="str">
        <f t="shared" si="3"/>
        <v>70704097900171520200</v>
      </c>
      <c r="L197" s="106" t="s">
        <v>304</v>
      </c>
    </row>
    <row r="198" spans="1:12" s="84" customFormat="1" ht="22.5">
      <c r="A198" s="99" t="s">
        <v>148</v>
      </c>
      <c r="B198" s="100" t="s">
        <v>7</v>
      </c>
      <c r="C198" s="101" t="s">
        <v>75</v>
      </c>
      <c r="D198" s="123" t="s">
        <v>289</v>
      </c>
      <c r="E198" s="146" t="s">
        <v>303</v>
      </c>
      <c r="F198" s="152"/>
      <c r="G198" s="128" t="s">
        <v>150</v>
      </c>
      <c r="H198" s="96">
        <v>1532000</v>
      </c>
      <c r="I198" s="102">
        <v>1525253.05</v>
      </c>
      <c r="J198" s="103">
        <v>6746.95</v>
      </c>
      <c r="K198" s="117" t="str">
        <f t="shared" si="3"/>
        <v>70704097900171520240</v>
      </c>
      <c r="L198" s="106" t="s">
        <v>305</v>
      </c>
    </row>
    <row r="199" spans="1:12" s="84" customFormat="1">
      <c r="A199" s="79" t="s">
        <v>151</v>
      </c>
      <c r="B199" s="78" t="s">
        <v>7</v>
      </c>
      <c r="C199" s="120" t="s">
        <v>75</v>
      </c>
      <c r="D199" s="124" t="s">
        <v>289</v>
      </c>
      <c r="E199" s="149" t="s">
        <v>303</v>
      </c>
      <c r="F199" s="153"/>
      <c r="G199" s="121" t="s">
        <v>152</v>
      </c>
      <c r="H199" s="80">
        <v>1532000</v>
      </c>
      <c r="I199" s="81">
        <v>1525253.05</v>
      </c>
      <c r="J199" s="82">
        <f>IF(IF(H199="",0,H199)=0,0,(IF(H199&gt;0,IF(I199&gt;H199,0,H199-I199),IF(I199&gt;H199,H199-I199,0))))</f>
        <v>6746.95</v>
      </c>
      <c r="K199" s="117" t="str">
        <f t="shared" si="3"/>
        <v>70704097900171520244</v>
      </c>
      <c r="L199" s="83" t="str">
        <f>C199 &amp; D199 &amp;E199 &amp; F199 &amp; G199</f>
        <v>70704097900171520244</v>
      </c>
    </row>
    <row r="200" spans="1:12" s="84" customFormat="1" ht="78.75">
      <c r="A200" s="99" t="s">
        <v>301</v>
      </c>
      <c r="B200" s="100" t="s">
        <v>7</v>
      </c>
      <c r="C200" s="101" t="s">
        <v>75</v>
      </c>
      <c r="D200" s="123" t="s">
        <v>289</v>
      </c>
      <c r="E200" s="146" t="s">
        <v>307</v>
      </c>
      <c r="F200" s="152"/>
      <c r="G200" s="128" t="s">
        <v>82</v>
      </c>
      <c r="H200" s="96">
        <v>80276.479999999996</v>
      </c>
      <c r="I200" s="102">
        <v>80276.479999999996</v>
      </c>
      <c r="J200" s="103">
        <v>0</v>
      </c>
      <c r="K200" s="117" t="str">
        <f t="shared" si="3"/>
        <v>707040979001S1520000</v>
      </c>
      <c r="L200" s="106" t="s">
        <v>306</v>
      </c>
    </row>
    <row r="201" spans="1:12" s="84" customFormat="1" ht="22.5">
      <c r="A201" s="99" t="s">
        <v>146</v>
      </c>
      <c r="B201" s="100" t="s">
        <v>7</v>
      </c>
      <c r="C201" s="101" t="s">
        <v>75</v>
      </c>
      <c r="D201" s="123" t="s">
        <v>289</v>
      </c>
      <c r="E201" s="146" t="s">
        <v>307</v>
      </c>
      <c r="F201" s="152"/>
      <c r="G201" s="128" t="s">
        <v>7</v>
      </c>
      <c r="H201" s="96">
        <v>80276.479999999996</v>
      </c>
      <c r="I201" s="102">
        <v>80276.479999999996</v>
      </c>
      <c r="J201" s="103">
        <v>0</v>
      </c>
      <c r="K201" s="117" t="str">
        <f t="shared" si="3"/>
        <v>707040979001S1520200</v>
      </c>
      <c r="L201" s="106" t="s">
        <v>308</v>
      </c>
    </row>
    <row r="202" spans="1:12" s="84" customFormat="1" ht="22.5">
      <c r="A202" s="99" t="s">
        <v>148</v>
      </c>
      <c r="B202" s="100" t="s">
        <v>7</v>
      </c>
      <c r="C202" s="101" t="s">
        <v>75</v>
      </c>
      <c r="D202" s="123" t="s">
        <v>289</v>
      </c>
      <c r="E202" s="146" t="s">
        <v>307</v>
      </c>
      <c r="F202" s="152"/>
      <c r="G202" s="128" t="s">
        <v>150</v>
      </c>
      <c r="H202" s="96">
        <v>80276.479999999996</v>
      </c>
      <c r="I202" s="102">
        <v>80276.479999999996</v>
      </c>
      <c r="J202" s="103">
        <v>0</v>
      </c>
      <c r="K202" s="117" t="str">
        <f t="shared" si="3"/>
        <v>707040979001S1520240</v>
      </c>
      <c r="L202" s="106" t="s">
        <v>309</v>
      </c>
    </row>
    <row r="203" spans="1:12" s="84" customFormat="1">
      <c r="A203" s="79" t="s">
        <v>151</v>
      </c>
      <c r="B203" s="78" t="s">
        <v>7</v>
      </c>
      <c r="C203" s="120" t="s">
        <v>75</v>
      </c>
      <c r="D203" s="124" t="s">
        <v>289</v>
      </c>
      <c r="E203" s="149" t="s">
        <v>307</v>
      </c>
      <c r="F203" s="153"/>
      <c r="G203" s="121" t="s">
        <v>152</v>
      </c>
      <c r="H203" s="80">
        <v>80276.479999999996</v>
      </c>
      <c r="I203" s="81">
        <v>80276.479999999996</v>
      </c>
      <c r="J203" s="82">
        <f>IF(IF(H203="",0,H203)=0,0,(IF(H203&gt;0,IF(I203&gt;H203,0,H203-I203),IF(I203&gt;H203,H203-I203,0))))</f>
        <v>0</v>
      </c>
      <c r="K203" s="117" t="str">
        <f t="shared" si="3"/>
        <v>707040979001S1520244</v>
      </c>
      <c r="L203" s="83" t="str">
        <f>C203 &amp; D203 &amp;E203 &amp; F203 &amp; G203</f>
        <v>707040979001S1520244</v>
      </c>
    </row>
    <row r="204" spans="1:12" s="84" customFormat="1" ht="33.75">
      <c r="A204" s="99" t="s">
        <v>310</v>
      </c>
      <c r="B204" s="100" t="s">
        <v>7</v>
      </c>
      <c r="C204" s="101" t="s">
        <v>75</v>
      </c>
      <c r="D204" s="123" t="s">
        <v>289</v>
      </c>
      <c r="E204" s="146" t="s">
        <v>312</v>
      </c>
      <c r="F204" s="152"/>
      <c r="G204" s="128" t="s">
        <v>82</v>
      </c>
      <c r="H204" s="96">
        <v>24000</v>
      </c>
      <c r="I204" s="102">
        <v>24000</v>
      </c>
      <c r="J204" s="103">
        <v>0</v>
      </c>
      <c r="K204" s="117" t="str">
        <f t="shared" si="3"/>
        <v>70704097900200000000</v>
      </c>
      <c r="L204" s="106" t="s">
        <v>311</v>
      </c>
    </row>
    <row r="205" spans="1:12" s="84" customFormat="1" ht="33.75">
      <c r="A205" s="99" t="s">
        <v>313</v>
      </c>
      <c r="B205" s="100" t="s">
        <v>7</v>
      </c>
      <c r="C205" s="101" t="s">
        <v>75</v>
      </c>
      <c r="D205" s="123" t="s">
        <v>289</v>
      </c>
      <c r="E205" s="146" t="s">
        <v>315</v>
      </c>
      <c r="F205" s="152"/>
      <c r="G205" s="128" t="s">
        <v>82</v>
      </c>
      <c r="H205" s="96">
        <v>24000</v>
      </c>
      <c r="I205" s="102">
        <v>24000</v>
      </c>
      <c r="J205" s="103">
        <v>0</v>
      </c>
      <c r="K205" s="117" t="str">
        <f t="shared" si="3"/>
        <v>70704097900244440000</v>
      </c>
      <c r="L205" s="106" t="s">
        <v>314</v>
      </c>
    </row>
    <row r="206" spans="1:12" s="84" customFormat="1" ht="22.5">
      <c r="A206" s="99" t="s">
        <v>146</v>
      </c>
      <c r="B206" s="100" t="s">
        <v>7</v>
      </c>
      <c r="C206" s="101" t="s">
        <v>75</v>
      </c>
      <c r="D206" s="123" t="s">
        <v>289</v>
      </c>
      <c r="E206" s="146" t="s">
        <v>315</v>
      </c>
      <c r="F206" s="152"/>
      <c r="G206" s="128" t="s">
        <v>7</v>
      </c>
      <c r="H206" s="96">
        <v>24000</v>
      </c>
      <c r="I206" s="102">
        <v>24000</v>
      </c>
      <c r="J206" s="103">
        <v>0</v>
      </c>
      <c r="K206" s="117" t="str">
        <f t="shared" si="3"/>
        <v>70704097900244440200</v>
      </c>
      <c r="L206" s="106" t="s">
        <v>316</v>
      </c>
    </row>
    <row r="207" spans="1:12" s="84" customFormat="1" ht="22.5">
      <c r="A207" s="99" t="s">
        <v>148</v>
      </c>
      <c r="B207" s="100" t="s">
        <v>7</v>
      </c>
      <c r="C207" s="101" t="s">
        <v>75</v>
      </c>
      <c r="D207" s="123" t="s">
        <v>289</v>
      </c>
      <c r="E207" s="146" t="s">
        <v>315</v>
      </c>
      <c r="F207" s="152"/>
      <c r="G207" s="128" t="s">
        <v>150</v>
      </c>
      <c r="H207" s="96">
        <v>24000</v>
      </c>
      <c r="I207" s="102">
        <v>24000</v>
      </c>
      <c r="J207" s="103">
        <v>0</v>
      </c>
      <c r="K207" s="117" t="str">
        <f t="shared" si="3"/>
        <v>70704097900244440240</v>
      </c>
      <c r="L207" s="106" t="s">
        <v>317</v>
      </c>
    </row>
    <row r="208" spans="1:12" s="84" customFormat="1">
      <c r="A208" s="79" t="s">
        <v>151</v>
      </c>
      <c r="B208" s="78" t="s">
        <v>7</v>
      </c>
      <c r="C208" s="120" t="s">
        <v>75</v>
      </c>
      <c r="D208" s="124" t="s">
        <v>289</v>
      </c>
      <c r="E208" s="149" t="s">
        <v>315</v>
      </c>
      <c r="F208" s="153"/>
      <c r="G208" s="121" t="s">
        <v>152</v>
      </c>
      <c r="H208" s="80">
        <v>24000</v>
      </c>
      <c r="I208" s="81">
        <v>24000</v>
      </c>
      <c r="J208" s="82">
        <f>IF(IF(H208="",0,H208)=0,0,(IF(H208&gt;0,IF(I208&gt;H208,0,H208-I208),IF(I208&gt;H208,H208-I208,0))))</f>
        <v>0</v>
      </c>
      <c r="K208" s="117" t="str">
        <f t="shared" si="3"/>
        <v>70704097900244440244</v>
      </c>
      <c r="L208" s="83" t="str">
        <f>C208 &amp; D208 &amp;E208 &amp; F208 &amp; G208</f>
        <v>70704097900244440244</v>
      </c>
    </row>
    <row r="209" spans="1:12" s="84" customFormat="1">
      <c r="A209" s="99" t="s">
        <v>318</v>
      </c>
      <c r="B209" s="100" t="s">
        <v>7</v>
      </c>
      <c r="C209" s="101" t="s">
        <v>75</v>
      </c>
      <c r="D209" s="123" t="s">
        <v>320</v>
      </c>
      <c r="E209" s="146" t="s">
        <v>106</v>
      </c>
      <c r="F209" s="152"/>
      <c r="G209" s="128" t="s">
        <v>82</v>
      </c>
      <c r="H209" s="96">
        <v>64000</v>
      </c>
      <c r="I209" s="102">
        <v>64000</v>
      </c>
      <c r="J209" s="103">
        <v>0</v>
      </c>
      <c r="K209" s="117" t="str">
        <f t="shared" si="3"/>
        <v>70704120000000000000</v>
      </c>
      <c r="L209" s="106" t="s">
        <v>319</v>
      </c>
    </row>
    <row r="210" spans="1:12" s="84" customFormat="1" ht="33.75">
      <c r="A210" s="99" t="s">
        <v>255</v>
      </c>
      <c r="B210" s="100" t="s">
        <v>7</v>
      </c>
      <c r="C210" s="101" t="s">
        <v>75</v>
      </c>
      <c r="D210" s="123" t="s">
        <v>320</v>
      </c>
      <c r="E210" s="146" t="s">
        <v>257</v>
      </c>
      <c r="F210" s="152"/>
      <c r="G210" s="128" t="s">
        <v>82</v>
      </c>
      <c r="H210" s="96">
        <v>8000</v>
      </c>
      <c r="I210" s="102">
        <v>8000</v>
      </c>
      <c r="J210" s="103">
        <v>0</v>
      </c>
      <c r="K210" s="117" t="str">
        <f t="shared" si="3"/>
        <v>70704127800000000000</v>
      </c>
      <c r="L210" s="106" t="s">
        <v>321</v>
      </c>
    </row>
    <row r="211" spans="1:12" s="84" customFormat="1" ht="33.75">
      <c r="A211" s="99" t="s">
        <v>322</v>
      </c>
      <c r="B211" s="100" t="s">
        <v>7</v>
      </c>
      <c r="C211" s="101" t="s">
        <v>75</v>
      </c>
      <c r="D211" s="123" t="s">
        <v>320</v>
      </c>
      <c r="E211" s="146" t="s">
        <v>324</v>
      </c>
      <c r="F211" s="152"/>
      <c r="G211" s="128" t="s">
        <v>82</v>
      </c>
      <c r="H211" s="96">
        <v>8000</v>
      </c>
      <c r="I211" s="102">
        <v>8000</v>
      </c>
      <c r="J211" s="103">
        <v>0</v>
      </c>
      <c r="K211" s="117" t="str">
        <f t="shared" si="3"/>
        <v>70704127820000000000</v>
      </c>
      <c r="L211" s="106" t="s">
        <v>323</v>
      </c>
    </row>
    <row r="212" spans="1:12" s="84" customFormat="1" ht="22.5">
      <c r="A212" s="99" t="s">
        <v>325</v>
      </c>
      <c r="B212" s="100" t="s">
        <v>7</v>
      </c>
      <c r="C212" s="101" t="s">
        <v>75</v>
      </c>
      <c r="D212" s="123" t="s">
        <v>320</v>
      </c>
      <c r="E212" s="146" t="s">
        <v>327</v>
      </c>
      <c r="F212" s="152"/>
      <c r="G212" s="128" t="s">
        <v>82</v>
      </c>
      <c r="H212" s="96">
        <v>8000</v>
      </c>
      <c r="I212" s="102">
        <v>8000</v>
      </c>
      <c r="J212" s="103">
        <v>0</v>
      </c>
      <c r="K212" s="117" t="str">
        <f t="shared" si="3"/>
        <v>70704127820200000000</v>
      </c>
      <c r="L212" s="106" t="s">
        <v>326</v>
      </c>
    </row>
    <row r="213" spans="1:12" s="84" customFormat="1" ht="33.75">
      <c r="A213" s="99" t="s">
        <v>328</v>
      </c>
      <c r="B213" s="100" t="s">
        <v>7</v>
      </c>
      <c r="C213" s="101" t="s">
        <v>75</v>
      </c>
      <c r="D213" s="123" t="s">
        <v>320</v>
      </c>
      <c r="E213" s="146" t="s">
        <v>330</v>
      </c>
      <c r="F213" s="152"/>
      <c r="G213" s="128" t="s">
        <v>82</v>
      </c>
      <c r="H213" s="96">
        <v>8000</v>
      </c>
      <c r="I213" s="102">
        <v>8000</v>
      </c>
      <c r="J213" s="103">
        <v>0</v>
      </c>
      <c r="K213" s="117" t="str">
        <f t="shared" si="3"/>
        <v>70704127820299990000</v>
      </c>
      <c r="L213" s="106" t="s">
        <v>329</v>
      </c>
    </row>
    <row r="214" spans="1:12" s="84" customFormat="1" ht="22.5">
      <c r="A214" s="99" t="s">
        <v>146</v>
      </c>
      <c r="B214" s="100" t="s">
        <v>7</v>
      </c>
      <c r="C214" s="101" t="s">
        <v>75</v>
      </c>
      <c r="D214" s="123" t="s">
        <v>320</v>
      </c>
      <c r="E214" s="146" t="s">
        <v>330</v>
      </c>
      <c r="F214" s="152"/>
      <c r="G214" s="128" t="s">
        <v>7</v>
      </c>
      <c r="H214" s="96">
        <v>8000</v>
      </c>
      <c r="I214" s="102">
        <v>8000</v>
      </c>
      <c r="J214" s="103">
        <v>0</v>
      </c>
      <c r="K214" s="117" t="str">
        <f t="shared" si="3"/>
        <v>70704127820299990200</v>
      </c>
      <c r="L214" s="106" t="s">
        <v>331</v>
      </c>
    </row>
    <row r="215" spans="1:12" s="84" customFormat="1" ht="22.5">
      <c r="A215" s="99" t="s">
        <v>148</v>
      </c>
      <c r="B215" s="100" t="s">
        <v>7</v>
      </c>
      <c r="C215" s="101" t="s">
        <v>75</v>
      </c>
      <c r="D215" s="123" t="s">
        <v>320</v>
      </c>
      <c r="E215" s="146" t="s">
        <v>330</v>
      </c>
      <c r="F215" s="152"/>
      <c r="G215" s="128" t="s">
        <v>150</v>
      </c>
      <c r="H215" s="96">
        <v>8000</v>
      </c>
      <c r="I215" s="102">
        <v>8000</v>
      </c>
      <c r="J215" s="103">
        <v>0</v>
      </c>
      <c r="K215" s="117" t="str">
        <f t="shared" si="3"/>
        <v>70704127820299990240</v>
      </c>
      <c r="L215" s="106" t="s">
        <v>332</v>
      </c>
    </row>
    <row r="216" spans="1:12" s="84" customFormat="1">
      <c r="A216" s="79" t="s">
        <v>151</v>
      </c>
      <c r="B216" s="78" t="s">
        <v>7</v>
      </c>
      <c r="C216" s="120" t="s">
        <v>75</v>
      </c>
      <c r="D216" s="124" t="s">
        <v>320</v>
      </c>
      <c r="E216" s="149" t="s">
        <v>330</v>
      </c>
      <c r="F216" s="153"/>
      <c r="G216" s="121" t="s">
        <v>152</v>
      </c>
      <c r="H216" s="80">
        <v>8000</v>
      </c>
      <c r="I216" s="81">
        <v>8000</v>
      </c>
      <c r="J216" s="82">
        <f>IF(IF(H216="",0,H216)=0,0,(IF(H216&gt;0,IF(I216&gt;H216,0,H216-I216),IF(I216&gt;H216,H216-I216,0))))</f>
        <v>0</v>
      </c>
      <c r="K216" s="117" t="str">
        <f t="shared" si="3"/>
        <v>70704127820299990244</v>
      </c>
      <c r="L216" s="83" t="str">
        <f>C216 &amp; D216 &amp;E216 &amp; F216 &amp; G216</f>
        <v>70704127820299990244</v>
      </c>
    </row>
    <row r="217" spans="1:12" s="84" customFormat="1" ht="22.5">
      <c r="A217" s="99" t="s">
        <v>333</v>
      </c>
      <c r="B217" s="100" t="s">
        <v>7</v>
      </c>
      <c r="C217" s="101" t="s">
        <v>75</v>
      </c>
      <c r="D217" s="123" t="s">
        <v>320</v>
      </c>
      <c r="E217" s="146" t="s">
        <v>335</v>
      </c>
      <c r="F217" s="152"/>
      <c r="G217" s="128" t="s">
        <v>82</v>
      </c>
      <c r="H217" s="96">
        <v>56000</v>
      </c>
      <c r="I217" s="102">
        <v>56000</v>
      </c>
      <c r="J217" s="103">
        <v>0</v>
      </c>
      <c r="K217" s="117" t="str">
        <f t="shared" si="3"/>
        <v>70704128400000000000</v>
      </c>
      <c r="L217" s="106" t="s">
        <v>334</v>
      </c>
    </row>
    <row r="218" spans="1:12" s="84" customFormat="1" ht="22.5">
      <c r="A218" s="99" t="s">
        <v>336</v>
      </c>
      <c r="B218" s="100" t="s">
        <v>7</v>
      </c>
      <c r="C218" s="101" t="s">
        <v>75</v>
      </c>
      <c r="D218" s="123" t="s">
        <v>320</v>
      </c>
      <c r="E218" s="146" t="s">
        <v>338</v>
      </c>
      <c r="F218" s="152"/>
      <c r="G218" s="128" t="s">
        <v>82</v>
      </c>
      <c r="H218" s="96">
        <v>56000</v>
      </c>
      <c r="I218" s="102">
        <v>56000</v>
      </c>
      <c r="J218" s="103">
        <v>0</v>
      </c>
      <c r="K218" s="117" t="str">
        <f t="shared" ref="K218:K281" si="4">C218 &amp; D218 &amp;E218 &amp; F218 &amp; G218</f>
        <v>70704128420300000000</v>
      </c>
      <c r="L218" s="106" t="s">
        <v>337</v>
      </c>
    </row>
    <row r="219" spans="1:12" s="84" customFormat="1" ht="33.75">
      <c r="A219" s="99" t="s">
        <v>339</v>
      </c>
      <c r="B219" s="100" t="s">
        <v>7</v>
      </c>
      <c r="C219" s="101" t="s">
        <v>75</v>
      </c>
      <c r="D219" s="123" t="s">
        <v>320</v>
      </c>
      <c r="E219" s="146" t="s">
        <v>341</v>
      </c>
      <c r="F219" s="152"/>
      <c r="G219" s="128" t="s">
        <v>82</v>
      </c>
      <c r="H219" s="96">
        <v>56000</v>
      </c>
      <c r="I219" s="102">
        <v>56000</v>
      </c>
      <c r="J219" s="103">
        <v>0</v>
      </c>
      <c r="K219" s="117" t="str">
        <f t="shared" si="4"/>
        <v>70704128420399990000</v>
      </c>
      <c r="L219" s="106" t="s">
        <v>340</v>
      </c>
    </row>
    <row r="220" spans="1:12" s="84" customFormat="1" ht="22.5">
      <c r="A220" s="99" t="s">
        <v>146</v>
      </c>
      <c r="B220" s="100" t="s">
        <v>7</v>
      </c>
      <c r="C220" s="101" t="s">
        <v>75</v>
      </c>
      <c r="D220" s="123" t="s">
        <v>320</v>
      </c>
      <c r="E220" s="146" t="s">
        <v>341</v>
      </c>
      <c r="F220" s="152"/>
      <c r="G220" s="128" t="s">
        <v>7</v>
      </c>
      <c r="H220" s="96">
        <v>56000</v>
      </c>
      <c r="I220" s="102">
        <v>56000</v>
      </c>
      <c r="J220" s="103">
        <v>0</v>
      </c>
      <c r="K220" s="117" t="str">
        <f t="shared" si="4"/>
        <v>70704128420399990200</v>
      </c>
      <c r="L220" s="106" t="s">
        <v>342</v>
      </c>
    </row>
    <row r="221" spans="1:12" s="84" customFormat="1" ht="22.5">
      <c r="A221" s="99" t="s">
        <v>148</v>
      </c>
      <c r="B221" s="100" t="s">
        <v>7</v>
      </c>
      <c r="C221" s="101" t="s">
        <v>75</v>
      </c>
      <c r="D221" s="123" t="s">
        <v>320</v>
      </c>
      <c r="E221" s="146" t="s">
        <v>341</v>
      </c>
      <c r="F221" s="152"/>
      <c r="G221" s="128" t="s">
        <v>150</v>
      </c>
      <c r="H221" s="96">
        <v>56000</v>
      </c>
      <c r="I221" s="102">
        <v>56000</v>
      </c>
      <c r="J221" s="103">
        <v>0</v>
      </c>
      <c r="K221" s="117" t="str">
        <f t="shared" si="4"/>
        <v>70704128420399990240</v>
      </c>
      <c r="L221" s="106" t="s">
        <v>343</v>
      </c>
    </row>
    <row r="222" spans="1:12" s="84" customFormat="1">
      <c r="A222" s="79" t="s">
        <v>151</v>
      </c>
      <c r="B222" s="78" t="s">
        <v>7</v>
      </c>
      <c r="C222" s="120" t="s">
        <v>75</v>
      </c>
      <c r="D222" s="124" t="s">
        <v>320</v>
      </c>
      <c r="E222" s="149" t="s">
        <v>341</v>
      </c>
      <c r="F222" s="153"/>
      <c r="G222" s="121" t="s">
        <v>152</v>
      </c>
      <c r="H222" s="80">
        <v>56000</v>
      </c>
      <c r="I222" s="81">
        <v>56000</v>
      </c>
      <c r="J222" s="82">
        <f>IF(IF(H222="",0,H222)=0,0,(IF(H222&gt;0,IF(I222&gt;H222,0,H222-I222),IF(I222&gt;H222,H222-I222,0))))</f>
        <v>0</v>
      </c>
      <c r="K222" s="117" t="str">
        <f t="shared" si="4"/>
        <v>70704128420399990244</v>
      </c>
      <c r="L222" s="83" t="str">
        <f>C222 &amp; D222 &amp;E222 &amp; F222 &amp; G222</f>
        <v>70704128420399990244</v>
      </c>
    </row>
    <row r="223" spans="1:12" s="84" customFormat="1">
      <c r="A223" s="99" t="s">
        <v>344</v>
      </c>
      <c r="B223" s="100" t="s">
        <v>7</v>
      </c>
      <c r="C223" s="101" t="s">
        <v>75</v>
      </c>
      <c r="D223" s="123" t="s">
        <v>346</v>
      </c>
      <c r="E223" s="146" t="s">
        <v>106</v>
      </c>
      <c r="F223" s="152"/>
      <c r="G223" s="128" t="s">
        <v>82</v>
      </c>
      <c r="H223" s="96">
        <v>3703248.64</v>
      </c>
      <c r="I223" s="102">
        <v>3703248.64</v>
      </c>
      <c r="J223" s="103">
        <v>0</v>
      </c>
      <c r="K223" s="117" t="str">
        <f t="shared" si="4"/>
        <v>70705000000000000000</v>
      </c>
      <c r="L223" s="106" t="s">
        <v>345</v>
      </c>
    </row>
    <row r="224" spans="1:12" s="84" customFormat="1">
      <c r="A224" s="99" t="s">
        <v>347</v>
      </c>
      <c r="B224" s="100" t="s">
        <v>7</v>
      </c>
      <c r="C224" s="101" t="s">
        <v>75</v>
      </c>
      <c r="D224" s="123" t="s">
        <v>349</v>
      </c>
      <c r="E224" s="146" t="s">
        <v>106</v>
      </c>
      <c r="F224" s="152"/>
      <c r="G224" s="128" t="s">
        <v>82</v>
      </c>
      <c r="H224" s="96">
        <v>3702248.64</v>
      </c>
      <c r="I224" s="102">
        <v>3702248.64</v>
      </c>
      <c r="J224" s="103">
        <v>0</v>
      </c>
      <c r="K224" s="117" t="str">
        <f t="shared" si="4"/>
        <v>70705030000000000000</v>
      </c>
      <c r="L224" s="106" t="s">
        <v>348</v>
      </c>
    </row>
    <row r="225" spans="1:12" s="84" customFormat="1" ht="33.75">
      <c r="A225" s="99" t="s">
        <v>255</v>
      </c>
      <c r="B225" s="100" t="s">
        <v>7</v>
      </c>
      <c r="C225" s="101" t="s">
        <v>75</v>
      </c>
      <c r="D225" s="123" t="s">
        <v>349</v>
      </c>
      <c r="E225" s="146" t="s">
        <v>257</v>
      </c>
      <c r="F225" s="152"/>
      <c r="G225" s="128" t="s">
        <v>82</v>
      </c>
      <c r="H225" s="96">
        <v>23729.57</v>
      </c>
      <c r="I225" s="102">
        <v>23729.57</v>
      </c>
      <c r="J225" s="103">
        <v>0</v>
      </c>
      <c r="K225" s="117" t="str">
        <f t="shared" si="4"/>
        <v>70705037800000000000</v>
      </c>
      <c r="L225" s="106" t="s">
        <v>350</v>
      </c>
    </row>
    <row r="226" spans="1:12" s="84" customFormat="1" ht="33.75">
      <c r="A226" s="99" t="s">
        <v>322</v>
      </c>
      <c r="B226" s="100" t="s">
        <v>7</v>
      </c>
      <c r="C226" s="101" t="s">
        <v>75</v>
      </c>
      <c r="D226" s="123" t="s">
        <v>349</v>
      </c>
      <c r="E226" s="146" t="s">
        <v>324</v>
      </c>
      <c r="F226" s="152"/>
      <c r="G226" s="128" t="s">
        <v>82</v>
      </c>
      <c r="H226" s="96">
        <v>23729.57</v>
      </c>
      <c r="I226" s="102">
        <v>23729.57</v>
      </c>
      <c r="J226" s="103">
        <v>0</v>
      </c>
      <c r="K226" s="117" t="str">
        <f t="shared" si="4"/>
        <v>70705037820000000000</v>
      </c>
      <c r="L226" s="106" t="s">
        <v>351</v>
      </c>
    </row>
    <row r="227" spans="1:12" s="84" customFormat="1" ht="22.5">
      <c r="A227" s="99" t="s">
        <v>352</v>
      </c>
      <c r="B227" s="100" t="s">
        <v>7</v>
      </c>
      <c r="C227" s="101" t="s">
        <v>75</v>
      </c>
      <c r="D227" s="123" t="s">
        <v>349</v>
      </c>
      <c r="E227" s="146" t="s">
        <v>354</v>
      </c>
      <c r="F227" s="152"/>
      <c r="G227" s="128" t="s">
        <v>82</v>
      </c>
      <c r="H227" s="96">
        <v>23729.57</v>
      </c>
      <c r="I227" s="102">
        <v>23729.57</v>
      </c>
      <c r="J227" s="103">
        <v>0</v>
      </c>
      <c r="K227" s="117" t="str">
        <f t="shared" si="4"/>
        <v>70705037820100000000</v>
      </c>
      <c r="L227" s="106" t="s">
        <v>353</v>
      </c>
    </row>
    <row r="228" spans="1:12" s="84" customFormat="1" ht="33.75">
      <c r="A228" s="99" t="s">
        <v>328</v>
      </c>
      <c r="B228" s="100" t="s">
        <v>7</v>
      </c>
      <c r="C228" s="101" t="s">
        <v>75</v>
      </c>
      <c r="D228" s="123" t="s">
        <v>349</v>
      </c>
      <c r="E228" s="146" t="s">
        <v>356</v>
      </c>
      <c r="F228" s="152"/>
      <c r="G228" s="128" t="s">
        <v>82</v>
      </c>
      <c r="H228" s="96">
        <v>23729.57</v>
      </c>
      <c r="I228" s="102">
        <v>23729.57</v>
      </c>
      <c r="J228" s="103">
        <v>0</v>
      </c>
      <c r="K228" s="117" t="str">
        <f t="shared" si="4"/>
        <v>70705037820199990000</v>
      </c>
      <c r="L228" s="106" t="s">
        <v>355</v>
      </c>
    </row>
    <row r="229" spans="1:12" s="84" customFormat="1" ht="22.5">
      <c r="A229" s="99" t="s">
        <v>146</v>
      </c>
      <c r="B229" s="100" t="s">
        <v>7</v>
      </c>
      <c r="C229" s="101" t="s">
        <v>75</v>
      </c>
      <c r="D229" s="123" t="s">
        <v>349</v>
      </c>
      <c r="E229" s="146" t="s">
        <v>356</v>
      </c>
      <c r="F229" s="152"/>
      <c r="G229" s="128" t="s">
        <v>7</v>
      </c>
      <c r="H229" s="96">
        <v>23729.57</v>
      </c>
      <c r="I229" s="102">
        <v>23729.57</v>
      </c>
      <c r="J229" s="103">
        <v>0</v>
      </c>
      <c r="K229" s="117" t="str">
        <f t="shared" si="4"/>
        <v>70705037820199990200</v>
      </c>
      <c r="L229" s="106" t="s">
        <v>357</v>
      </c>
    </row>
    <row r="230" spans="1:12" s="84" customFormat="1" ht="22.5">
      <c r="A230" s="99" t="s">
        <v>148</v>
      </c>
      <c r="B230" s="100" t="s">
        <v>7</v>
      </c>
      <c r="C230" s="101" t="s">
        <v>75</v>
      </c>
      <c r="D230" s="123" t="s">
        <v>349</v>
      </c>
      <c r="E230" s="146" t="s">
        <v>356</v>
      </c>
      <c r="F230" s="152"/>
      <c r="G230" s="128" t="s">
        <v>150</v>
      </c>
      <c r="H230" s="96">
        <v>23729.57</v>
      </c>
      <c r="I230" s="102">
        <v>23729.57</v>
      </c>
      <c r="J230" s="103">
        <v>0</v>
      </c>
      <c r="K230" s="117" t="str">
        <f t="shared" si="4"/>
        <v>70705037820199990240</v>
      </c>
      <c r="L230" s="106" t="s">
        <v>358</v>
      </c>
    </row>
    <row r="231" spans="1:12" s="84" customFormat="1">
      <c r="A231" s="79" t="s">
        <v>151</v>
      </c>
      <c r="B231" s="78" t="s">
        <v>7</v>
      </c>
      <c r="C231" s="120" t="s">
        <v>75</v>
      </c>
      <c r="D231" s="124" t="s">
        <v>349</v>
      </c>
      <c r="E231" s="149" t="s">
        <v>356</v>
      </c>
      <c r="F231" s="153"/>
      <c r="G231" s="121" t="s">
        <v>152</v>
      </c>
      <c r="H231" s="80">
        <v>23729.57</v>
      </c>
      <c r="I231" s="81">
        <v>23729.57</v>
      </c>
      <c r="J231" s="82">
        <f>IF(IF(H231="",0,H231)=0,0,(IF(H231&gt;0,IF(I231&gt;H231,0,H231-I231),IF(I231&gt;H231,H231-I231,0))))</f>
        <v>0</v>
      </c>
      <c r="K231" s="117" t="str">
        <f t="shared" si="4"/>
        <v>70705037820199990244</v>
      </c>
      <c r="L231" s="83" t="str">
        <f>C231 &amp; D231 &amp;E231 &amp; F231 &amp; G231</f>
        <v>70705037820199990244</v>
      </c>
    </row>
    <row r="232" spans="1:12" s="84" customFormat="1" ht="22.5">
      <c r="A232" s="99" t="s">
        <v>359</v>
      </c>
      <c r="B232" s="100" t="s">
        <v>7</v>
      </c>
      <c r="C232" s="101" t="s">
        <v>75</v>
      </c>
      <c r="D232" s="123" t="s">
        <v>349</v>
      </c>
      <c r="E232" s="146" t="s">
        <v>361</v>
      </c>
      <c r="F232" s="152"/>
      <c r="G232" s="128" t="s">
        <v>82</v>
      </c>
      <c r="H232" s="96">
        <v>298600</v>
      </c>
      <c r="I232" s="102">
        <v>298600</v>
      </c>
      <c r="J232" s="103">
        <v>0</v>
      </c>
      <c r="K232" s="117" t="str">
        <f t="shared" si="4"/>
        <v>70705038100000000000</v>
      </c>
      <c r="L232" s="106" t="s">
        <v>360</v>
      </c>
    </row>
    <row r="233" spans="1:12" s="84" customFormat="1" ht="22.5">
      <c r="A233" s="99" t="s">
        <v>362</v>
      </c>
      <c r="B233" s="100" t="s">
        <v>7</v>
      </c>
      <c r="C233" s="101" t="s">
        <v>75</v>
      </c>
      <c r="D233" s="123" t="s">
        <v>349</v>
      </c>
      <c r="E233" s="146" t="s">
        <v>364</v>
      </c>
      <c r="F233" s="152"/>
      <c r="G233" s="128" t="s">
        <v>82</v>
      </c>
      <c r="H233" s="96">
        <v>100000</v>
      </c>
      <c r="I233" s="102">
        <v>100000</v>
      </c>
      <c r="J233" s="103">
        <v>0</v>
      </c>
      <c r="K233" s="117" t="str">
        <f t="shared" si="4"/>
        <v>70705038100100000000</v>
      </c>
      <c r="L233" s="106" t="s">
        <v>363</v>
      </c>
    </row>
    <row r="234" spans="1:12" s="84" customFormat="1" ht="33.75">
      <c r="A234" s="99" t="s">
        <v>365</v>
      </c>
      <c r="B234" s="100" t="s">
        <v>7</v>
      </c>
      <c r="C234" s="101" t="s">
        <v>75</v>
      </c>
      <c r="D234" s="123" t="s">
        <v>349</v>
      </c>
      <c r="E234" s="146" t="s">
        <v>367</v>
      </c>
      <c r="F234" s="152"/>
      <c r="G234" s="128" t="s">
        <v>82</v>
      </c>
      <c r="H234" s="96">
        <v>100000</v>
      </c>
      <c r="I234" s="102">
        <v>100000</v>
      </c>
      <c r="J234" s="103">
        <v>0</v>
      </c>
      <c r="K234" s="117" t="str">
        <f t="shared" si="4"/>
        <v>70705038100199990000</v>
      </c>
      <c r="L234" s="106" t="s">
        <v>366</v>
      </c>
    </row>
    <row r="235" spans="1:12" s="84" customFormat="1" ht="22.5">
      <c r="A235" s="99" t="s">
        <v>146</v>
      </c>
      <c r="B235" s="100" t="s">
        <v>7</v>
      </c>
      <c r="C235" s="101" t="s">
        <v>75</v>
      </c>
      <c r="D235" s="123" t="s">
        <v>349</v>
      </c>
      <c r="E235" s="146" t="s">
        <v>367</v>
      </c>
      <c r="F235" s="152"/>
      <c r="G235" s="128" t="s">
        <v>7</v>
      </c>
      <c r="H235" s="96">
        <v>100000</v>
      </c>
      <c r="I235" s="102">
        <v>100000</v>
      </c>
      <c r="J235" s="103">
        <v>0</v>
      </c>
      <c r="K235" s="117" t="str">
        <f t="shared" si="4"/>
        <v>70705038100199990200</v>
      </c>
      <c r="L235" s="106" t="s">
        <v>368</v>
      </c>
    </row>
    <row r="236" spans="1:12" s="84" customFormat="1" ht="22.5">
      <c r="A236" s="99" t="s">
        <v>148</v>
      </c>
      <c r="B236" s="100" t="s">
        <v>7</v>
      </c>
      <c r="C236" s="101" t="s">
        <v>75</v>
      </c>
      <c r="D236" s="123" t="s">
        <v>349</v>
      </c>
      <c r="E236" s="146" t="s">
        <v>367</v>
      </c>
      <c r="F236" s="152"/>
      <c r="G236" s="128" t="s">
        <v>150</v>
      </c>
      <c r="H236" s="96">
        <v>100000</v>
      </c>
      <c r="I236" s="102">
        <v>100000</v>
      </c>
      <c r="J236" s="103">
        <v>0</v>
      </c>
      <c r="K236" s="117" t="str">
        <f t="shared" si="4"/>
        <v>70705038100199990240</v>
      </c>
      <c r="L236" s="106" t="s">
        <v>369</v>
      </c>
    </row>
    <row r="237" spans="1:12" s="84" customFormat="1">
      <c r="A237" s="79" t="s">
        <v>151</v>
      </c>
      <c r="B237" s="78" t="s">
        <v>7</v>
      </c>
      <c r="C237" s="120" t="s">
        <v>75</v>
      </c>
      <c r="D237" s="124" t="s">
        <v>349</v>
      </c>
      <c r="E237" s="149" t="s">
        <v>367</v>
      </c>
      <c r="F237" s="153"/>
      <c r="G237" s="121" t="s">
        <v>152</v>
      </c>
      <c r="H237" s="80">
        <v>100000</v>
      </c>
      <c r="I237" s="81">
        <v>100000</v>
      </c>
      <c r="J237" s="82">
        <f>IF(IF(H237="",0,H237)=0,0,(IF(H237&gt;0,IF(I237&gt;H237,0,H237-I237),IF(I237&gt;H237,H237-I237,0))))</f>
        <v>0</v>
      </c>
      <c r="K237" s="117" t="str">
        <f t="shared" si="4"/>
        <v>70705038100199990244</v>
      </c>
      <c r="L237" s="83" t="str">
        <f>C237 &amp; D237 &amp;E237 &amp; F237 &amp; G237</f>
        <v>70705038100199990244</v>
      </c>
    </row>
    <row r="238" spans="1:12" s="84" customFormat="1" ht="22.5">
      <c r="A238" s="99" t="s">
        <v>370</v>
      </c>
      <c r="B238" s="100" t="s">
        <v>7</v>
      </c>
      <c r="C238" s="101" t="s">
        <v>75</v>
      </c>
      <c r="D238" s="123" t="s">
        <v>349</v>
      </c>
      <c r="E238" s="146" t="s">
        <v>372</v>
      </c>
      <c r="F238" s="152"/>
      <c r="G238" s="128" t="s">
        <v>82</v>
      </c>
      <c r="H238" s="96">
        <v>198600</v>
      </c>
      <c r="I238" s="102">
        <v>198600</v>
      </c>
      <c r="J238" s="103">
        <v>0</v>
      </c>
      <c r="K238" s="117" t="str">
        <f t="shared" si="4"/>
        <v>70705038100200000000</v>
      </c>
      <c r="L238" s="106" t="s">
        <v>371</v>
      </c>
    </row>
    <row r="239" spans="1:12" s="84" customFormat="1" ht="33.75">
      <c r="A239" s="99" t="s">
        <v>373</v>
      </c>
      <c r="B239" s="100" t="s">
        <v>7</v>
      </c>
      <c r="C239" s="101" t="s">
        <v>75</v>
      </c>
      <c r="D239" s="123" t="s">
        <v>349</v>
      </c>
      <c r="E239" s="146" t="s">
        <v>375</v>
      </c>
      <c r="F239" s="152"/>
      <c r="G239" s="128" t="s">
        <v>82</v>
      </c>
      <c r="H239" s="96">
        <v>198600</v>
      </c>
      <c r="I239" s="102">
        <v>198600</v>
      </c>
      <c r="J239" s="103">
        <v>0</v>
      </c>
      <c r="K239" s="117" t="str">
        <f t="shared" si="4"/>
        <v>70705038100299990000</v>
      </c>
      <c r="L239" s="106" t="s">
        <v>374</v>
      </c>
    </row>
    <row r="240" spans="1:12" s="84" customFormat="1" ht="22.5">
      <c r="A240" s="99" t="s">
        <v>146</v>
      </c>
      <c r="B240" s="100" t="s">
        <v>7</v>
      </c>
      <c r="C240" s="101" t="s">
        <v>75</v>
      </c>
      <c r="D240" s="123" t="s">
        <v>349</v>
      </c>
      <c r="E240" s="146" t="s">
        <v>375</v>
      </c>
      <c r="F240" s="152"/>
      <c r="G240" s="128" t="s">
        <v>7</v>
      </c>
      <c r="H240" s="96">
        <v>198600</v>
      </c>
      <c r="I240" s="102">
        <v>198600</v>
      </c>
      <c r="J240" s="103">
        <v>0</v>
      </c>
      <c r="K240" s="117" t="str">
        <f t="shared" si="4"/>
        <v>70705038100299990200</v>
      </c>
      <c r="L240" s="106" t="s">
        <v>376</v>
      </c>
    </row>
    <row r="241" spans="1:12" s="84" customFormat="1" ht="22.5">
      <c r="A241" s="99" t="s">
        <v>148</v>
      </c>
      <c r="B241" s="100" t="s">
        <v>7</v>
      </c>
      <c r="C241" s="101" t="s">
        <v>75</v>
      </c>
      <c r="D241" s="123" t="s">
        <v>349</v>
      </c>
      <c r="E241" s="146" t="s">
        <v>375</v>
      </c>
      <c r="F241" s="152"/>
      <c r="G241" s="128" t="s">
        <v>150</v>
      </c>
      <c r="H241" s="96">
        <v>198600</v>
      </c>
      <c r="I241" s="102">
        <v>198600</v>
      </c>
      <c r="J241" s="103">
        <v>0</v>
      </c>
      <c r="K241" s="117" t="str">
        <f t="shared" si="4"/>
        <v>70705038100299990240</v>
      </c>
      <c r="L241" s="106" t="s">
        <v>377</v>
      </c>
    </row>
    <row r="242" spans="1:12" s="84" customFormat="1">
      <c r="A242" s="79" t="s">
        <v>151</v>
      </c>
      <c r="B242" s="78" t="s">
        <v>7</v>
      </c>
      <c r="C242" s="120" t="s">
        <v>75</v>
      </c>
      <c r="D242" s="124" t="s">
        <v>349</v>
      </c>
      <c r="E242" s="149" t="s">
        <v>375</v>
      </c>
      <c r="F242" s="153"/>
      <c r="G242" s="121" t="s">
        <v>152</v>
      </c>
      <c r="H242" s="80">
        <v>198600</v>
      </c>
      <c r="I242" s="81">
        <v>198600</v>
      </c>
      <c r="J242" s="82">
        <f>IF(IF(H242="",0,H242)=0,0,(IF(H242&gt;0,IF(I242&gt;H242,0,H242-I242),IF(I242&gt;H242,H242-I242,0))))</f>
        <v>0</v>
      </c>
      <c r="K242" s="117" t="str">
        <f t="shared" si="4"/>
        <v>70705038100299990244</v>
      </c>
      <c r="L242" s="83" t="str">
        <f>C242 &amp; D242 &amp;E242 &amp; F242 &amp; G242</f>
        <v>70705038100299990244</v>
      </c>
    </row>
    <row r="243" spans="1:12" s="84" customFormat="1" ht="22.5">
      <c r="A243" s="99" t="s">
        <v>333</v>
      </c>
      <c r="B243" s="100" t="s">
        <v>7</v>
      </c>
      <c r="C243" s="101" t="s">
        <v>75</v>
      </c>
      <c r="D243" s="123" t="s">
        <v>349</v>
      </c>
      <c r="E243" s="146" t="s">
        <v>335</v>
      </c>
      <c r="F243" s="152"/>
      <c r="G243" s="128" t="s">
        <v>82</v>
      </c>
      <c r="H243" s="96">
        <v>2859919.07</v>
      </c>
      <c r="I243" s="102">
        <v>2859919.07</v>
      </c>
      <c r="J243" s="103">
        <v>0</v>
      </c>
      <c r="K243" s="117" t="str">
        <f t="shared" si="4"/>
        <v>70705038400000000000</v>
      </c>
      <c r="L243" s="106" t="s">
        <v>378</v>
      </c>
    </row>
    <row r="244" spans="1:12" s="84" customFormat="1" ht="22.5">
      <c r="A244" s="99" t="s">
        <v>379</v>
      </c>
      <c r="B244" s="100" t="s">
        <v>7</v>
      </c>
      <c r="C244" s="101" t="s">
        <v>75</v>
      </c>
      <c r="D244" s="123" t="s">
        <v>349</v>
      </c>
      <c r="E244" s="146" t="s">
        <v>381</v>
      </c>
      <c r="F244" s="152"/>
      <c r="G244" s="128" t="s">
        <v>82</v>
      </c>
      <c r="H244" s="96">
        <v>1771019.07</v>
      </c>
      <c r="I244" s="102">
        <v>1771019.07</v>
      </c>
      <c r="J244" s="103">
        <v>0</v>
      </c>
      <c r="K244" s="117" t="str">
        <f t="shared" si="4"/>
        <v>70705038410000000000</v>
      </c>
      <c r="L244" s="106" t="s">
        <v>380</v>
      </c>
    </row>
    <row r="245" spans="1:12" s="84" customFormat="1" ht="22.5">
      <c r="A245" s="99" t="s">
        <v>382</v>
      </c>
      <c r="B245" s="100" t="s">
        <v>7</v>
      </c>
      <c r="C245" s="101" t="s">
        <v>75</v>
      </c>
      <c r="D245" s="123" t="s">
        <v>349</v>
      </c>
      <c r="E245" s="146" t="s">
        <v>384</v>
      </c>
      <c r="F245" s="152"/>
      <c r="G245" s="128" t="s">
        <v>82</v>
      </c>
      <c r="H245" s="96">
        <v>1771019.07</v>
      </c>
      <c r="I245" s="102">
        <v>1771019.07</v>
      </c>
      <c r="J245" s="103">
        <v>0</v>
      </c>
      <c r="K245" s="117" t="str">
        <f t="shared" si="4"/>
        <v>70705038410100000000</v>
      </c>
      <c r="L245" s="106" t="s">
        <v>383</v>
      </c>
    </row>
    <row r="246" spans="1:12" s="84" customFormat="1" ht="33.75">
      <c r="A246" s="99" t="s">
        <v>385</v>
      </c>
      <c r="B246" s="100" t="s">
        <v>7</v>
      </c>
      <c r="C246" s="101" t="s">
        <v>75</v>
      </c>
      <c r="D246" s="123" t="s">
        <v>349</v>
      </c>
      <c r="E246" s="146" t="s">
        <v>387</v>
      </c>
      <c r="F246" s="152"/>
      <c r="G246" s="128" t="s">
        <v>82</v>
      </c>
      <c r="H246" s="96">
        <v>1771019.07</v>
      </c>
      <c r="I246" s="102">
        <v>1771019.07</v>
      </c>
      <c r="J246" s="103">
        <v>0</v>
      </c>
      <c r="K246" s="117" t="str">
        <f t="shared" si="4"/>
        <v>70705038410199990000</v>
      </c>
      <c r="L246" s="106" t="s">
        <v>386</v>
      </c>
    </row>
    <row r="247" spans="1:12" s="84" customFormat="1" ht="22.5">
      <c r="A247" s="99" t="s">
        <v>146</v>
      </c>
      <c r="B247" s="100" t="s">
        <v>7</v>
      </c>
      <c r="C247" s="101" t="s">
        <v>75</v>
      </c>
      <c r="D247" s="123" t="s">
        <v>349</v>
      </c>
      <c r="E247" s="146" t="s">
        <v>387</v>
      </c>
      <c r="F247" s="152"/>
      <c r="G247" s="128" t="s">
        <v>7</v>
      </c>
      <c r="H247" s="96">
        <v>1771019.07</v>
      </c>
      <c r="I247" s="102">
        <v>1771019.07</v>
      </c>
      <c r="J247" s="103">
        <v>0</v>
      </c>
      <c r="K247" s="117" t="str">
        <f t="shared" si="4"/>
        <v>70705038410199990200</v>
      </c>
      <c r="L247" s="106" t="s">
        <v>388</v>
      </c>
    </row>
    <row r="248" spans="1:12" s="84" customFormat="1" ht="22.5">
      <c r="A248" s="99" t="s">
        <v>148</v>
      </c>
      <c r="B248" s="100" t="s">
        <v>7</v>
      </c>
      <c r="C248" s="101" t="s">
        <v>75</v>
      </c>
      <c r="D248" s="123" t="s">
        <v>349</v>
      </c>
      <c r="E248" s="146" t="s">
        <v>387</v>
      </c>
      <c r="F248" s="152"/>
      <c r="G248" s="128" t="s">
        <v>150</v>
      </c>
      <c r="H248" s="96">
        <v>1771019.07</v>
      </c>
      <c r="I248" s="102">
        <v>1771019.07</v>
      </c>
      <c r="J248" s="103">
        <v>0</v>
      </c>
      <c r="K248" s="117" t="str">
        <f t="shared" si="4"/>
        <v>70705038410199990240</v>
      </c>
      <c r="L248" s="106" t="s">
        <v>389</v>
      </c>
    </row>
    <row r="249" spans="1:12" s="84" customFormat="1">
      <c r="A249" s="79" t="s">
        <v>151</v>
      </c>
      <c r="B249" s="78" t="s">
        <v>7</v>
      </c>
      <c r="C249" s="120" t="s">
        <v>75</v>
      </c>
      <c r="D249" s="124" t="s">
        <v>349</v>
      </c>
      <c r="E249" s="149" t="s">
        <v>387</v>
      </c>
      <c r="F249" s="153"/>
      <c r="G249" s="121" t="s">
        <v>152</v>
      </c>
      <c r="H249" s="80">
        <v>1333589.17</v>
      </c>
      <c r="I249" s="81">
        <v>1333589.17</v>
      </c>
      <c r="J249" s="82">
        <f>IF(IF(H249="",0,H249)=0,0,(IF(H249&gt;0,IF(I249&gt;H249,0,H249-I249),IF(I249&gt;H249,H249-I249,0))))</f>
        <v>0</v>
      </c>
      <c r="K249" s="117" t="str">
        <f t="shared" si="4"/>
        <v>70705038410199990244</v>
      </c>
      <c r="L249" s="83" t="str">
        <f>C249 &amp; D249 &amp;E249 &amp; F249 &amp; G249</f>
        <v>70705038410199990244</v>
      </c>
    </row>
    <row r="250" spans="1:12" s="84" customFormat="1">
      <c r="A250" s="79" t="s">
        <v>166</v>
      </c>
      <c r="B250" s="78" t="s">
        <v>7</v>
      </c>
      <c r="C250" s="120" t="s">
        <v>75</v>
      </c>
      <c r="D250" s="124" t="s">
        <v>349</v>
      </c>
      <c r="E250" s="149" t="s">
        <v>387</v>
      </c>
      <c r="F250" s="153"/>
      <c r="G250" s="121" t="s">
        <v>167</v>
      </c>
      <c r="H250" s="80">
        <v>437429.9</v>
      </c>
      <c r="I250" s="81">
        <v>437429.9</v>
      </c>
      <c r="J250" s="82">
        <f>IF(IF(H250="",0,H250)=0,0,(IF(H250&gt;0,IF(I250&gt;H250,0,H250-I250),IF(I250&gt;H250,H250-I250,0))))</f>
        <v>0</v>
      </c>
      <c r="K250" s="117" t="str">
        <f t="shared" si="4"/>
        <v>70705038410199990247</v>
      </c>
      <c r="L250" s="83" t="str">
        <f>C250 &amp; D250 &amp;E250 &amp; F250 &amp; G250</f>
        <v>70705038410199990247</v>
      </c>
    </row>
    <row r="251" spans="1:12" s="84" customFormat="1" ht="22.5">
      <c r="A251" s="99" t="s">
        <v>390</v>
      </c>
      <c r="B251" s="100" t="s">
        <v>7</v>
      </c>
      <c r="C251" s="101" t="s">
        <v>75</v>
      </c>
      <c r="D251" s="123" t="s">
        <v>349</v>
      </c>
      <c r="E251" s="146" t="s">
        <v>392</v>
      </c>
      <c r="F251" s="152"/>
      <c r="G251" s="128" t="s">
        <v>82</v>
      </c>
      <c r="H251" s="96">
        <v>1088900</v>
      </c>
      <c r="I251" s="102">
        <v>1088900</v>
      </c>
      <c r="J251" s="103">
        <v>0</v>
      </c>
      <c r="K251" s="117" t="str">
        <f t="shared" si="4"/>
        <v>70705038420000000000</v>
      </c>
      <c r="L251" s="106" t="s">
        <v>391</v>
      </c>
    </row>
    <row r="252" spans="1:12" s="84" customFormat="1" ht="22.5">
      <c r="A252" s="99" t="s">
        <v>393</v>
      </c>
      <c r="B252" s="100" t="s">
        <v>7</v>
      </c>
      <c r="C252" s="101" t="s">
        <v>75</v>
      </c>
      <c r="D252" s="123" t="s">
        <v>349</v>
      </c>
      <c r="E252" s="146" t="s">
        <v>395</v>
      </c>
      <c r="F252" s="152"/>
      <c r="G252" s="128" t="s">
        <v>82</v>
      </c>
      <c r="H252" s="96">
        <v>260000</v>
      </c>
      <c r="I252" s="102">
        <v>260000</v>
      </c>
      <c r="J252" s="103">
        <v>0</v>
      </c>
      <c r="K252" s="117" t="str">
        <f t="shared" si="4"/>
        <v>70705038420100000000</v>
      </c>
      <c r="L252" s="106" t="s">
        <v>394</v>
      </c>
    </row>
    <row r="253" spans="1:12" s="84" customFormat="1" ht="33.75">
      <c r="A253" s="99" t="s">
        <v>396</v>
      </c>
      <c r="B253" s="100" t="s">
        <v>7</v>
      </c>
      <c r="C253" s="101" t="s">
        <v>75</v>
      </c>
      <c r="D253" s="123" t="s">
        <v>349</v>
      </c>
      <c r="E253" s="146" t="s">
        <v>398</v>
      </c>
      <c r="F253" s="152"/>
      <c r="G253" s="128" t="s">
        <v>82</v>
      </c>
      <c r="H253" s="96">
        <v>210000</v>
      </c>
      <c r="I253" s="102">
        <v>210000</v>
      </c>
      <c r="J253" s="103">
        <v>0</v>
      </c>
      <c r="K253" s="117" t="str">
        <f t="shared" si="4"/>
        <v>70705038420161400000</v>
      </c>
      <c r="L253" s="106" t="s">
        <v>397</v>
      </c>
    </row>
    <row r="254" spans="1:12" s="84" customFormat="1" ht="22.5">
      <c r="A254" s="99" t="s">
        <v>146</v>
      </c>
      <c r="B254" s="100" t="s">
        <v>7</v>
      </c>
      <c r="C254" s="101" t="s">
        <v>75</v>
      </c>
      <c r="D254" s="123" t="s">
        <v>349</v>
      </c>
      <c r="E254" s="146" t="s">
        <v>398</v>
      </c>
      <c r="F254" s="152"/>
      <c r="G254" s="128" t="s">
        <v>7</v>
      </c>
      <c r="H254" s="96">
        <v>210000</v>
      </c>
      <c r="I254" s="102">
        <v>210000</v>
      </c>
      <c r="J254" s="103">
        <v>0</v>
      </c>
      <c r="K254" s="117" t="str">
        <f t="shared" si="4"/>
        <v>70705038420161400200</v>
      </c>
      <c r="L254" s="106" t="s">
        <v>399</v>
      </c>
    </row>
    <row r="255" spans="1:12" s="84" customFormat="1" ht="22.5">
      <c r="A255" s="99" t="s">
        <v>148</v>
      </c>
      <c r="B255" s="100" t="s">
        <v>7</v>
      </c>
      <c r="C255" s="101" t="s">
        <v>75</v>
      </c>
      <c r="D255" s="123" t="s">
        <v>349</v>
      </c>
      <c r="E255" s="146" t="s">
        <v>398</v>
      </c>
      <c r="F255" s="152"/>
      <c r="G255" s="128" t="s">
        <v>150</v>
      </c>
      <c r="H255" s="96">
        <v>210000</v>
      </c>
      <c r="I255" s="102">
        <v>210000</v>
      </c>
      <c r="J255" s="103">
        <v>0</v>
      </c>
      <c r="K255" s="117" t="str">
        <f t="shared" si="4"/>
        <v>70705038420161400240</v>
      </c>
      <c r="L255" s="106" t="s">
        <v>400</v>
      </c>
    </row>
    <row r="256" spans="1:12" s="84" customFormat="1">
      <c r="A256" s="79" t="s">
        <v>151</v>
      </c>
      <c r="B256" s="78" t="s">
        <v>7</v>
      </c>
      <c r="C256" s="120" t="s">
        <v>75</v>
      </c>
      <c r="D256" s="124" t="s">
        <v>349</v>
      </c>
      <c r="E256" s="149" t="s">
        <v>398</v>
      </c>
      <c r="F256" s="153"/>
      <c r="G256" s="121" t="s">
        <v>152</v>
      </c>
      <c r="H256" s="80">
        <v>210000</v>
      </c>
      <c r="I256" s="81">
        <v>210000</v>
      </c>
      <c r="J256" s="82">
        <f>IF(IF(H256="",0,H256)=0,0,(IF(H256&gt;0,IF(I256&gt;H256,0,H256-I256),IF(I256&gt;H256,H256-I256,0))))</f>
        <v>0</v>
      </c>
      <c r="K256" s="117" t="str">
        <f t="shared" si="4"/>
        <v>70705038420161400244</v>
      </c>
      <c r="L256" s="83" t="str">
        <f>C256 &amp; D256 &amp;E256 &amp; F256 &amp; G256</f>
        <v>70705038420161400244</v>
      </c>
    </row>
    <row r="257" spans="1:12" s="84" customFormat="1" ht="33.75">
      <c r="A257" s="99" t="s">
        <v>401</v>
      </c>
      <c r="B257" s="100" t="s">
        <v>7</v>
      </c>
      <c r="C257" s="101" t="s">
        <v>75</v>
      </c>
      <c r="D257" s="123" t="s">
        <v>349</v>
      </c>
      <c r="E257" s="146" t="s">
        <v>403</v>
      </c>
      <c r="F257" s="152"/>
      <c r="G257" s="128" t="s">
        <v>82</v>
      </c>
      <c r="H257" s="96">
        <v>50000</v>
      </c>
      <c r="I257" s="102">
        <v>50000</v>
      </c>
      <c r="J257" s="103">
        <v>0</v>
      </c>
      <c r="K257" s="117" t="str">
        <f t="shared" si="4"/>
        <v>70705038420199990000</v>
      </c>
      <c r="L257" s="106" t="s">
        <v>402</v>
      </c>
    </row>
    <row r="258" spans="1:12" s="84" customFormat="1" ht="22.5">
      <c r="A258" s="99" t="s">
        <v>146</v>
      </c>
      <c r="B258" s="100" t="s">
        <v>7</v>
      </c>
      <c r="C258" s="101" t="s">
        <v>75</v>
      </c>
      <c r="D258" s="123" t="s">
        <v>349</v>
      </c>
      <c r="E258" s="146" t="s">
        <v>403</v>
      </c>
      <c r="F258" s="152"/>
      <c r="G258" s="128" t="s">
        <v>7</v>
      </c>
      <c r="H258" s="96">
        <v>50000</v>
      </c>
      <c r="I258" s="102">
        <v>50000</v>
      </c>
      <c r="J258" s="103">
        <v>0</v>
      </c>
      <c r="K258" s="117" t="str">
        <f t="shared" si="4"/>
        <v>70705038420199990200</v>
      </c>
      <c r="L258" s="106" t="s">
        <v>404</v>
      </c>
    </row>
    <row r="259" spans="1:12" s="84" customFormat="1" ht="22.5">
      <c r="A259" s="99" t="s">
        <v>148</v>
      </c>
      <c r="B259" s="100" t="s">
        <v>7</v>
      </c>
      <c r="C259" s="101" t="s">
        <v>75</v>
      </c>
      <c r="D259" s="123" t="s">
        <v>349</v>
      </c>
      <c r="E259" s="146" t="s">
        <v>403</v>
      </c>
      <c r="F259" s="152"/>
      <c r="G259" s="128" t="s">
        <v>150</v>
      </c>
      <c r="H259" s="96">
        <v>50000</v>
      </c>
      <c r="I259" s="102">
        <v>50000</v>
      </c>
      <c r="J259" s="103">
        <v>0</v>
      </c>
      <c r="K259" s="117" t="str">
        <f t="shared" si="4"/>
        <v>70705038420199990240</v>
      </c>
      <c r="L259" s="106" t="s">
        <v>405</v>
      </c>
    </row>
    <row r="260" spans="1:12" s="84" customFormat="1">
      <c r="A260" s="79" t="s">
        <v>151</v>
      </c>
      <c r="B260" s="78" t="s">
        <v>7</v>
      </c>
      <c r="C260" s="120" t="s">
        <v>75</v>
      </c>
      <c r="D260" s="124" t="s">
        <v>349</v>
      </c>
      <c r="E260" s="149" t="s">
        <v>403</v>
      </c>
      <c r="F260" s="153"/>
      <c r="G260" s="121" t="s">
        <v>152</v>
      </c>
      <c r="H260" s="80">
        <v>50000</v>
      </c>
      <c r="I260" s="81">
        <v>50000</v>
      </c>
      <c r="J260" s="82">
        <f>IF(IF(H260="",0,H260)=0,0,(IF(H260&gt;0,IF(I260&gt;H260,0,H260-I260),IF(I260&gt;H260,H260-I260,0))))</f>
        <v>0</v>
      </c>
      <c r="K260" s="117" t="str">
        <f t="shared" si="4"/>
        <v>70705038420199990244</v>
      </c>
      <c r="L260" s="83" t="str">
        <f>C260 &amp; D260 &amp;E260 &amp; F260 &amp; G260</f>
        <v>70705038420199990244</v>
      </c>
    </row>
    <row r="261" spans="1:12" s="84" customFormat="1" ht="22.5">
      <c r="A261" s="99" t="s">
        <v>406</v>
      </c>
      <c r="B261" s="100" t="s">
        <v>7</v>
      </c>
      <c r="C261" s="101" t="s">
        <v>75</v>
      </c>
      <c r="D261" s="123" t="s">
        <v>349</v>
      </c>
      <c r="E261" s="146" t="s">
        <v>408</v>
      </c>
      <c r="F261" s="152"/>
      <c r="G261" s="128" t="s">
        <v>82</v>
      </c>
      <c r="H261" s="96">
        <v>828900</v>
      </c>
      <c r="I261" s="102">
        <v>828900</v>
      </c>
      <c r="J261" s="103">
        <v>0</v>
      </c>
      <c r="K261" s="117" t="str">
        <f t="shared" si="4"/>
        <v>70705038420200000000</v>
      </c>
      <c r="L261" s="106" t="s">
        <v>407</v>
      </c>
    </row>
    <row r="262" spans="1:12" s="84" customFormat="1" ht="33.75">
      <c r="A262" s="99" t="s">
        <v>409</v>
      </c>
      <c r="B262" s="100" t="s">
        <v>7</v>
      </c>
      <c r="C262" s="101" t="s">
        <v>75</v>
      </c>
      <c r="D262" s="123" t="s">
        <v>349</v>
      </c>
      <c r="E262" s="146" t="s">
        <v>411</v>
      </c>
      <c r="F262" s="152"/>
      <c r="G262" s="128" t="s">
        <v>82</v>
      </c>
      <c r="H262" s="96">
        <v>114300</v>
      </c>
      <c r="I262" s="102">
        <v>114300</v>
      </c>
      <c r="J262" s="103">
        <v>0</v>
      </c>
      <c r="K262" s="117" t="str">
        <f t="shared" si="4"/>
        <v>70705038420261400000</v>
      </c>
      <c r="L262" s="106" t="s">
        <v>410</v>
      </c>
    </row>
    <row r="263" spans="1:12" s="84" customFormat="1" ht="22.5">
      <c r="A263" s="99" t="s">
        <v>146</v>
      </c>
      <c r="B263" s="100" t="s">
        <v>7</v>
      </c>
      <c r="C263" s="101" t="s">
        <v>75</v>
      </c>
      <c r="D263" s="123" t="s">
        <v>349</v>
      </c>
      <c r="E263" s="146" t="s">
        <v>411</v>
      </c>
      <c r="F263" s="152"/>
      <c r="G263" s="128" t="s">
        <v>7</v>
      </c>
      <c r="H263" s="96">
        <v>114300</v>
      </c>
      <c r="I263" s="102">
        <v>114300</v>
      </c>
      <c r="J263" s="103">
        <v>0</v>
      </c>
      <c r="K263" s="117" t="str">
        <f t="shared" si="4"/>
        <v>70705038420261400200</v>
      </c>
      <c r="L263" s="106" t="s">
        <v>412</v>
      </c>
    </row>
    <row r="264" spans="1:12" s="84" customFormat="1" ht="22.5">
      <c r="A264" s="99" t="s">
        <v>148</v>
      </c>
      <c r="B264" s="100" t="s">
        <v>7</v>
      </c>
      <c r="C264" s="101" t="s">
        <v>75</v>
      </c>
      <c r="D264" s="123" t="s">
        <v>349</v>
      </c>
      <c r="E264" s="146" t="s">
        <v>411</v>
      </c>
      <c r="F264" s="152"/>
      <c r="G264" s="128" t="s">
        <v>150</v>
      </c>
      <c r="H264" s="96">
        <v>114300</v>
      </c>
      <c r="I264" s="102">
        <v>114300</v>
      </c>
      <c r="J264" s="103">
        <v>0</v>
      </c>
      <c r="K264" s="117" t="str">
        <f t="shared" si="4"/>
        <v>70705038420261400240</v>
      </c>
      <c r="L264" s="106" t="s">
        <v>413</v>
      </c>
    </row>
    <row r="265" spans="1:12" s="84" customFormat="1">
      <c r="A265" s="79" t="s">
        <v>151</v>
      </c>
      <c r="B265" s="78" t="s">
        <v>7</v>
      </c>
      <c r="C265" s="120" t="s">
        <v>75</v>
      </c>
      <c r="D265" s="124" t="s">
        <v>349</v>
      </c>
      <c r="E265" s="149" t="s">
        <v>411</v>
      </c>
      <c r="F265" s="153"/>
      <c r="G265" s="121" t="s">
        <v>152</v>
      </c>
      <c r="H265" s="80">
        <v>114300</v>
      </c>
      <c r="I265" s="81">
        <v>114300</v>
      </c>
      <c r="J265" s="82">
        <f>IF(IF(H265="",0,H265)=0,0,(IF(H265&gt;0,IF(I265&gt;H265,0,H265-I265),IF(I265&gt;H265,H265-I265,0))))</f>
        <v>0</v>
      </c>
      <c r="K265" s="117" t="str">
        <f t="shared" si="4"/>
        <v>70705038420261400244</v>
      </c>
      <c r="L265" s="83" t="str">
        <f>C265 &amp; D265 &amp;E265 &amp; F265 &amp; G265</f>
        <v>70705038420261400244</v>
      </c>
    </row>
    <row r="266" spans="1:12" s="84" customFormat="1" ht="67.5">
      <c r="A266" s="99" t="s">
        <v>414</v>
      </c>
      <c r="B266" s="100" t="s">
        <v>7</v>
      </c>
      <c r="C266" s="101" t="s">
        <v>75</v>
      </c>
      <c r="D266" s="123" t="s">
        <v>349</v>
      </c>
      <c r="E266" s="146" t="s">
        <v>416</v>
      </c>
      <c r="F266" s="152"/>
      <c r="G266" s="128" t="s">
        <v>82</v>
      </c>
      <c r="H266" s="96">
        <v>59000</v>
      </c>
      <c r="I266" s="102">
        <v>59000</v>
      </c>
      <c r="J266" s="103">
        <v>0</v>
      </c>
      <c r="K266" s="117" t="str">
        <f t="shared" si="4"/>
        <v>70705038420272090000</v>
      </c>
      <c r="L266" s="106" t="s">
        <v>415</v>
      </c>
    </row>
    <row r="267" spans="1:12" s="84" customFormat="1" ht="22.5">
      <c r="A267" s="99" t="s">
        <v>146</v>
      </c>
      <c r="B267" s="100" t="s">
        <v>7</v>
      </c>
      <c r="C267" s="101" t="s">
        <v>75</v>
      </c>
      <c r="D267" s="123" t="s">
        <v>349</v>
      </c>
      <c r="E267" s="146" t="s">
        <v>416</v>
      </c>
      <c r="F267" s="152"/>
      <c r="G267" s="128" t="s">
        <v>7</v>
      </c>
      <c r="H267" s="96">
        <v>59000</v>
      </c>
      <c r="I267" s="102">
        <v>59000</v>
      </c>
      <c r="J267" s="103">
        <v>0</v>
      </c>
      <c r="K267" s="117" t="str">
        <f t="shared" si="4"/>
        <v>70705038420272090200</v>
      </c>
      <c r="L267" s="106" t="s">
        <v>417</v>
      </c>
    </row>
    <row r="268" spans="1:12" s="84" customFormat="1" ht="22.5">
      <c r="A268" s="99" t="s">
        <v>148</v>
      </c>
      <c r="B268" s="100" t="s">
        <v>7</v>
      </c>
      <c r="C268" s="101" t="s">
        <v>75</v>
      </c>
      <c r="D268" s="123" t="s">
        <v>349</v>
      </c>
      <c r="E268" s="146" t="s">
        <v>416</v>
      </c>
      <c r="F268" s="152"/>
      <c r="G268" s="128" t="s">
        <v>150</v>
      </c>
      <c r="H268" s="96">
        <v>59000</v>
      </c>
      <c r="I268" s="102">
        <v>59000</v>
      </c>
      <c r="J268" s="103">
        <v>0</v>
      </c>
      <c r="K268" s="117" t="str">
        <f t="shared" si="4"/>
        <v>70705038420272090240</v>
      </c>
      <c r="L268" s="106" t="s">
        <v>418</v>
      </c>
    </row>
    <row r="269" spans="1:12" s="84" customFormat="1">
      <c r="A269" s="79" t="s">
        <v>151</v>
      </c>
      <c r="B269" s="78" t="s">
        <v>7</v>
      </c>
      <c r="C269" s="120" t="s">
        <v>75</v>
      </c>
      <c r="D269" s="124" t="s">
        <v>349</v>
      </c>
      <c r="E269" s="149" t="s">
        <v>416</v>
      </c>
      <c r="F269" s="153"/>
      <c r="G269" s="121" t="s">
        <v>152</v>
      </c>
      <c r="H269" s="80">
        <v>59000</v>
      </c>
      <c r="I269" s="81">
        <v>59000</v>
      </c>
      <c r="J269" s="82">
        <f>IF(IF(H269="",0,H269)=0,0,(IF(H269&gt;0,IF(I269&gt;H269,0,H269-I269),IF(I269&gt;H269,H269-I269,0))))</f>
        <v>0</v>
      </c>
      <c r="K269" s="117" t="str">
        <f t="shared" si="4"/>
        <v>70705038420272090244</v>
      </c>
      <c r="L269" s="83" t="str">
        <f>C269 &amp; D269 &amp;E269 &amp; F269 &amp; G269</f>
        <v>70705038420272090244</v>
      </c>
    </row>
    <row r="270" spans="1:12" s="84" customFormat="1" ht="33.75">
      <c r="A270" s="99" t="s">
        <v>419</v>
      </c>
      <c r="B270" s="100" t="s">
        <v>7</v>
      </c>
      <c r="C270" s="101" t="s">
        <v>75</v>
      </c>
      <c r="D270" s="123" t="s">
        <v>349</v>
      </c>
      <c r="E270" s="146" t="s">
        <v>421</v>
      </c>
      <c r="F270" s="152"/>
      <c r="G270" s="128" t="s">
        <v>82</v>
      </c>
      <c r="H270" s="96">
        <v>625600</v>
      </c>
      <c r="I270" s="102">
        <v>625600</v>
      </c>
      <c r="J270" s="103">
        <v>0</v>
      </c>
      <c r="K270" s="117" t="str">
        <f t="shared" si="4"/>
        <v>70705038420299990000</v>
      </c>
      <c r="L270" s="106" t="s">
        <v>420</v>
      </c>
    </row>
    <row r="271" spans="1:12" s="84" customFormat="1" ht="22.5">
      <c r="A271" s="99" t="s">
        <v>146</v>
      </c>
      <c r="B271" s="100" t="s">
        <v>7</v>
      </c>
      <c r="C271" s="101" t="s">
        <v>75</v>
      </c>
      <c r="D271" s="123" t="s">
        <v>349</v>
      </c>
      <c r="E271" s="146" t="s">
        <v>421</v>
      </c>
      <c r="F271" s="152"/>
      <c r="G271" s="128" t="s">
        <v>7</v>
      </c>
      <c r="H271" s="96">
        <v>625600</v>
      </c>
      <c r="I271" s="102">
        <v>625600</v>
      </c>
      <c r="J271" s="103">
        <v>0</v>
      </c>
      <c r="K271" s="117" t="str">
        <f t="shared" si="4"/>
        <v>70705038420299990200</v>
      </c>
      <c r="L271" s="106" t="s">
        <v>422</v>
      </c>
    </row>
    <row r="272" spans="1:12" s="84" customFormat="1" ht="22.5">
      <c r="A272" s="99" t="s">
        <v>148</v>
      </c>
      <c r="B272" s="100" t="s">
        <v>7</v>
      </c>
      <c r="C272" s="101" t="s">
        <v>75</v>
      </c>
      <c r="D272" s="123" t="s">
        <v>349</v>
      </c>
      <c r="E272" s="146" t="s">
        <v>421</v>
      </c>
      <c r="F272" s="152"/>
      <c r="G272" s="128" t="s">
        <v>150</v>
      </c>
      <c r="H272" s="96">
        <v>625600</v>
      </c>
      <c r="I272" s="102">
        <v>625600</v>
      </c>
      <c r="J272" s="103">
        <v>0</v>
      </c>
      <c r="K272" s="117" t="str">
        <f t="shared" si="4"/>
        <v>70705038420299990240</v>
      </c>
      <c r="L272" s="106" t="s">
        <v>423</v>
      </c>
    </row>
    <row r="273" spans="1:12" s="84" customFormat="1">
      <c r="A273" s="79" t="s">
        <v>151</v>
      </c>
      <c r="B273" s="78" t="s">
        <v>7</v>
      </c>
      <c r="C273" s="120" t="s">
        <v>75</v>
      </c>
      <c r="D273" s="124" t="s">
        <v>349</v>
      </c>
      <c r="E273" s="149" t="s">
        <v>421</v>
      </c>
      <c r="F273" s="153"/>
      <c r="G273" s="121" t="s">
        <v>152</v>
      </c>
      <c r="H273" s="80">
        <v>625600</v>
      </c>
      <c r="I273" s="81">
        <v>625600</v>
      </c>
      <c r="J273" s="82">
        <f>IF(IF(H273="",0,H273)=0,0,(IF(H273&gt;0,IF(I273&gt;H273,0,H273-I273),IF(I273&gt;H273,H273-I273,0))))</f>
        <v>0</v>
      </c>
      <c r="K273" s="117" t="str">
        <f t="shared" si="4"/>
        <v>70705038420299990244</v>
      </c>
      <c r="L273" s="83" t="str">
        <f>C273 &amp; D273 &amp;E273 &amp; F273 &amp; G273</f>
        <v>70705038420299990244</v>
      </c>
    </row>
    <row r="274" spans="1:12" s="84" customFormat="1" ht="67.5">
      <c r="A274" s="99" t="s">
        <v>424</v>
      </c>
      <c r="B274" s="100" t="s">
        <v>7</v>
      </c>
      <c r="C274" s="101" t="s">
        <v>75</v>
      </c>
      <c r="D274" s="123" t="s">
        <v>349</v>
      </c>
      <c r="E274" s="146" t="s">
        <v>426</v>
      </c>
      <c r="F274" s="152"/>
      <c r="G274" s="128" t="s">
        <v>82</v>
      </c>
      <c r="H274" s="96">
        <v>30000</v>
      </c>
      <c r="I274" s="102">
        <v>30000</v>
      </c>
      <c r="J274" s="103">
        <v>0</v>
      </c>
      <c r="K274" s="117" t="str">
        <f t="shared" si="4"/>
        <v>707050384202S2090000</v>
      </c>
      <c r="L274" s="106" t="s">
        <v>425</v>
      </c>
    </row>
    <row r="275" spans="1:12" s="84" customFormat="1" ht="22.5">
      <c r="A275" s="99" t="s">
        <v>146</v>
      </c>
      <c r="B275" s="100" t="s">
        <v>7</v>
      </c>
      <c r="C275" s="101" t="s">
        <v>75</v>
      </c>
      <c r="D275" s="123" t="s">
        <v>349</v>
      </c>
      <c r="E275" s="146" t="s">
        <v>426</v>
      </c>
      <c r="F275" s="152"/>
      <c r="G275" s="128" t="s">
        <v>7</v>
      </c>
      <c r="H275" s="96">
        <v>30000</v>
      </c>
      <c r="I275" s="102">
        <v>30000</v>
      </c>
      <c r="J275" s="103">
        <v>0</v>
      </c>
      <c r="K275" s="117" t="str">
        <f t="shared" si="4"/>
        <v>707050384202S2090200</v>
      </c>
      <c r="L275" s="106" t="s">
        <v>427</v>
      </c>
    </row>
    <row r="276" spans="1:12" s="84" customFormat="1" ht="22.5">
      <c r="A276" s="99" t="s">
        <v>148</v>
      </c>
      <c r="B276" s="100" t="s">
        <v>7</v>
      </c>
      <c r="C276" s="101" t="s">
        <v>75</v>
      </c>
      <c r="D276" s="123" t="s">
        <v>349</v>
      </c>
      <c r="E276" s="146" t="s">
        <v>426</v>
      </c>
      <c r="F276" s="152"/>
      <c r="G276" s="128" t="s">
        <v>150</v>
      </c>
      <c r="H276" s="96">
        <v>30000</v>
      </c>
      <c r="I276" s="102">
        <v>30000</v>
      </c>
      <c r="J276" s="103">
        <v>0</v>
      </c>
      <c r="K276" s="117" t="str">
        <f t="shared" si="4"/>
        <v>707050384202S2090240</v>
      </c>
      <c r="L276" s="106" t="s">
        <v>428</v>
      </c>
    </row>
    <row r="277" spans="1:12" s="84" customFormat="1">
      <c r="A277" s="79" t="s">
        <v>151</v>
      </c>
      <c r="B277" s="78" t="s">
        <v>7</v>
      </c>
      <c r="C277" s="120" t="s">
        <v>75</v>
      </c>
      <c r="D277" s="124" t="s">
        <v>349</v>
      </c>
      <c r="E277" s="149" t="s">
        <v>426</v>
      </c>
      <c r="F277" s="153"/>
      <c r="G277" s="121" t="s">
        <v>152</v>
      </c>
      <c r="H277" s="80">
        <v>30000</v>
      </c>
      <c r="I277" s="81">
        <v>30000</v>
      </c>
      <c r="J277" s="82">
        <f>IF(IF(H277="",0,H277)=0,0,(IF(H277&gt;0,IF(I277&gt;H277,0,H277-I277),IF(I277&gt;H277,H277-I277,0))))</f>
        <v>0</v>
      </c>
      <c r="K277" s="117" t="str">
        <f t="shared" si="4"/>
        <v>707050384202S2090244</v>
      </c>
      <c r="L277" s="83" t="str">
        <f>C277 &amp; D277 &amp;E277 &amp; F277 &amp; G277</f>
        <v>707050384202S2090244</v>
      </c>
    </row>
    <row r="278" spans="1:12" s="84" customFormat="1" ht="22.5">
      <c r="A278" s="99" t="s">
        <v>429</v>
      </c>
      <c r="B278" s="100" t="s">
        <v>7</v>
      </c>
      <c r="C278" s="101" t="s">
        <v>75</v>
      </c>
      <c r="D278" s="123" t="s">
        <v>349</v>
      </c>
      <c r="E278" s="146" t="s">
        <v>431</v>
      </c>
      <c r="F278" s="152"/>
      <c r="G278" s="128" t="s">
        <v>82</v>
      </c>
      <c r="H278" s="96">
        <v>520000</v>
      </c>
      <c r="I278" s="102">
        <v>520000</v>
      </c>
      <c r="J278" s="103">
        <v>0</v>
      </c>
      <c r="K278" s="117" t="str">
        <f t="shared" si="4"/>
        <v>70705038500000000000</v>
      </c>
      <c r="L278" s="106" t="s">
        <v>430</v>
      </c>
    </row>
    <row r="279" spans="1:12" s="84" customFormat="1" ht="33.75">
      <c r="A279" s="99" t="s">
        <v>432</v>
      </c>
      <c r="B279" s="100" t="s">
        <v>7</v>
      </c>
      <c r="C279" s="101" t="s">
        <v>75</v>
      </c>
      <c r="D279" s="123" t="s">
        <v>349</v>
      </c>
      <c r="E279" s="146" t="s">
        <v>434</v>
      </c>
      <c r="F279" s="152"/>
      <c r="G279" s="128" t="s">
        <v>82</v>
      </c>
      <c r="H279" s="96">
        <v>520000</v>
      </c>
      <c r="I279" s="102">
        <v>520000</v>
      </c>
      <c r="J279" s="103">
        <v>0</v>
      </c>
      <c r="K279" s="117" t="str">
        <f t="shared" si="4"/>
        <v>70705038500100000000</v>
      </c>
      <c r="L279" s="106" t="s">
        <v>433</v>
      </c>
    </row>
    <row r="280" spans="1:12" s="84" customFormat="1" ht="33.75">
      <c r="A280" s="99" t="s">
        <v>435</v>
      </c>
      <c r="B280" s="100" t="s">
        <v>7</v>
      </c>
      <c r="C280" s="101" t="s">
        <v>75</v>
      </c>
      <c r="D280" s="123" t="s">
        <v>349</v>
      </c>
      <c r="E280" s="146" t="s">
        <v>437</v>
      </c>
      <c r="F280" s="152"/>
      <c r="G280" s="128" t="s">
        <v>82</v>
      </c>
      <c r="H280" s="96">
        <v>400000</v>
      </c>
      <c r="I280" s="102">
        <v>400000</v>
      </c>
      <c r="J280" s="103">
        <v>0</v>
      </c>
      <c r="K280" s="117" t="str">
        <f t="shared" si="4"/>
        <v>707050385001N5764000</v>
      </c>
      <c r="L280" s="106" t="s">
        <v>436</v>
      </c>
    </row>
    <row r="281" spans="1:12" s="84" customFormat="1" ht="22.5">
      <c r="A281" s="99" t="s">
        <v>146</v>
      </c>
      <c r="B281" s="100" t="s">
        <v>7</v>
      </c>
      <c r="C281" s="101" t="s">
        <v>75</v>
      </c>
      <c r="D281" s="123" t="s">
        <v>349</v>
      </c>
      <c r="E281" s="146" t="s">
        <v>437</v>
      </c>
      <c r="F281" s="152"/>
      <c r="G281" s="128" t="s">
        <v>7</v>
      </c>
      <c r="H281" s="96">
        <v>400000</v>
      </c>
      <c r="I281" s="102">
        <v>400000</v>
      </c>
      <c r="J281" s="103">
        <v>0</v>
      </c>
      <c r="K281" s="117" t="str">
        <f t="shared" si="4"/>
        <v>707050385001N5764200</v>
      </c>
      <c r="L281" s="106" t="s">
        <v>438</v>
      </c>
    </row>
    <row r="282" spans="1:12" s="84" customFormat="1" ht="22.5">
      <c r="A282" s="99" t="s">
        <v>148</v>
      </c>
      <c r="B282" s="100" t="s">
        <v>7</v>
      </c>
      <c r="C282" s="101" t="s">
        <v>75</v>
      </c>
      <c r="D282" s="123" t="s">
        <v>349</v>
      </c>
      <c r="E282" s="146" t="s">
        <v>437</v>
      </c>
      <c r="F282" s="152"/>
      <c r="G282" s="128" t="s">
        <v>150</v>
      </c>
      <c r="H282" s="96">
        <v>400000</v>
      </c>
      <c r="I282" s="102">
        <v>400000</v>
      </c>
      <c r="J282" s="103">
        <v>0</v>
      </c>
      <c r="K282" s="117" t="str">
        <f t="shared" ref="K282:K339" si="5">C282 &amp; D282 &amp;E282 &amp; F282 &amp; G282</f>
        <v>707050385001N5764240</v>
      </c>
      <c r="L282" s="106" t="s">
        <v>439</v>
      </c>
    </row>
    <row r="283" spans="1:12" s="84" customFormat="1">
      <c r="A283" s="79" t="s">
        <v>151</v>
      </c>
      <c r="B283" s="78" t="s">
        <v>7</v>
      </c>
      <c r="C283" s="120" t="s">
        <v>75</v>
      </c>
      <c r="D283" s="124" t="s">
        <v>349</v>
      </c>
      <c r="E283" s="149" t="s">
        <v>437</v>
      </c>
      <c r="F283" s="153"/>
      <c r="G283" s="121" t="s">
        <v>152</v>
      </c>
      <c r="H283" s="80">
        <v>400000</v>
      </c>
      <c r="I283" s="81">
        <v>400000</v>
      </c>
      <c r="J283" s="82">
        <f>IF(IF(H283="",0,H283)=0,0,(IF(H283&gt;0,IF(I283&gt;H283,0,H283-I283),IF(I283&gt;H283,H283-I283,0))))</f>
        <v>0</v>
      </c>
      <c r="K283" s="117" t="str">
        <f t="shared" si="5"/>
        <v>707050385001N5764244</v>
      </c>
      <c r="L283" s="83" t="str">
        <f>C283 &amp; D283 &amp;E283 &amp; F283 &amp; G283</f>
        <v>707050385001N5764244</v>
      </c>
    </row>
    <row r="284" spans="1:12" s="84" customFormat="1" ht="33.75">
      <c r="A284" s="99" t="s">
        <v>440</v>
      </c>
      <c r="B284" s="100" t="s">
        <v>7</v>
      </c>
      <c r="C284" s="101" t="s">
        <v>75</v>
      </c>
      <c r="D284" s="123" t="s">
        <v>349</v>
      </c>
      <c r="E284" s="146" t="s">
        <v>442</v>
      </c>
      <c r="F284" s="152"/>
      <c r="G284" s="128" t="s">
        <v>82</v>
      </c>
      <c r="H284" s="96">
        <v>120000</v>
      </c>
      <c r="I284" s="102">
        <v>120000</v>
      </c>
      <c r="J284" s="103">
        <v>0</v>
      </c>
      <c r="K284" s="117" t="str">
        <f t="shared" si="5"/>
        <v>707050385001S5764000</v>
      </c>
      <c r="L284" s="106" t="s">
        <v>441</v>
      </c>
    </row>
    <row r="285" spans="1:12" s="84" customFormat="1" ht="22.5">
      <c r="A285" s="99" t="s">
        <v>146</v>
      </c>
      <c r="B285" s="100" t="s">
        <v>7</v>
      </c>
      <c r="C285" s="101" t="s">
        <v>75</v>
      </c>
      <c r="D285" s="123" t="s">
        <v>349</v>
      </c>
      <c r="E285" s="146" t="s">
        <v>442</v>
      </c>
      <c r="F285" s="152"/>
      <c r="G285" s="128" t="s">
        <v>7</v>
      </c>
      <c r="H285" s="96">
        <v>120000</v>
      </c>
      <c r="I285" s="102">
        <v>120000</v>
      </c>
      <c r="J285" s="103">
        <v>0</v>
      </c>
      <c r="K285" s="117" t="str">
        <f t="shared" si="5"/>
        <v>707050385001S5764200</v>
      </c>
      <c r="L285" s="106" t="s">
        <v>443</v>
      </c>
    </row>
    <row r="286" spans="1:12" s="84" customFormat="1" ht="22.5">
      <c r="A286" s="99" t="s">
        <v>148</v>
      </c>
      <c r="B286" s="100" t="s">
        <v>7</v>
      </c>
      <c r="C286" s="101" t="s">
        <v>75</v>
      </c>
      <c r="D286" s="123" t="s">
        <v>349</v>
      </c>
      <c r="E286" s="146" t="s">
        <v>442</v>
      </c>
      <c r="F286" s="152"/>
      <c r="G286" s="128" t="s">
        <v>150</v>
      </c>
      <c r="H286" s="96">
        <v>120000</v>
      </c>
      <c r="I286" s="102">
        <v>120000</v>
      </c>
      <c r="J286" s="103">
        <v>0</v>
      </c>
      <c r="K286" s="117" t="str">
        <f t="shared" si="5"/>
        <v>707050385001S5764240</v>
      </c>
      <c r="L286" s="106" t="s">
        <v>444</v>
      </c>
    </row>
    <row r="287" spans="1:12" s="84" customFormat="1">
      <c r="A287" s="79" t="s">
        <v>151</v>
      </c>
      <c r="B287" s="78" t="s">
        <v>7</v>
      </c>
      <c r="C287" s="120" t="s">
        <v>75</v>
      </c>
      <c r="D287" s="124" t="s">
        <v>349</v>
      </c>
      <c r="E287" s="149" t="s">
        <v>442</v>
      </c>
      <c r="F287" s="153"/>
      <c r="G287" s="121" t="s">
        <v>152</v>
      </c>
      <c r="H287" s="80">
        <v>120000</v>
      </c>
      <c r="I287" s="81">
        <v>120000</v>
      </c>
      <c r="J287" s="82">
        <f>IF(IF(H287="",0,H287)=0,0,(IF(H287&gt;0,IF(I287&gt;H287,0,H287-I287),IF(I287&gt;H287,H287-I287,0))))</f>
        <v>0</v>
      </c>
      <c r="K287" s="117" t="str">
        <f t="shared" si="5"/>
        <v>707050385001S5764244</v>
      </c>
      <c r="L287" s="83" t="str">
        <f>C287 &amp; D287 &amp;E287 &amp; F287 &amp; G287</f>
        <v>707050385001S5764244</v>
      </c>
    </row>
    <row r="288" spans="1:12" s="84" customFormat="1" ht="22.5">
      <c r="A288" s="99" t="s">
        <v>445</v>
      </c>
      <c r="B288" s="100" t="s">
        <v>7</v>
      </c>
      <c r="C288" s="101" t="s">
        <v>75</v>
      </c>
      <c r="D288" s="123" t="s">
        <v>447</v>
      </c>
      <c r="E288" s="146" t="s">
        <v>106</v>
      </c>
      <c r="F288" s="152"/>
      <c r="G288" s="128" t="s">
        <v>82</v>
      </c>
      <c r="H288" s="96">
        <v>1000</v>
      </c>
      <c r="I288" s="102">
        <v>1000</v>
      </c>
      <c r="J288" s="103">
        <v>0</v>
      </c>
      <c r="K288" s="117" t="str">
        <f t="shared" si="5"/>
        <v>70705050000000000000</v>
      </c>
      <c r="L288" s="106" t="s">
        <v>446</v>
      </c>
    </row>
    <row r="289" spans="1:12" s="84" customFormat="1" ht="33.75">
      <c r="A289" s="99" t="s">
        <v>255</v>
      </c>
      <c r="B289" s="100" t="s">
        <v>7</v>
      </c>
      <c r="C289" s="101" t="s">
        <v>75</v>
      </c>
      <c r="D289" s="123" t="s">
        <v>447</v>
      </c>
      <c r="E289" s="146" t="s">
        <v>257</v>
      </c>
      <c r="F289" s="152"/>
      <c r="G289" s="128" t="s">
        <v>82</v>
      </c>
      <c r="H289" s="96">
        <v>1000</v>
      </c>
      <c r="I289" s="102">
        <v>1000</v>
      </c>
      <c r="J289" s="103">
        <v>0</v>
      </c>
      <c r="K289" s="117" t="str">
        <f t="shared" si="5"/>
        <v>70705057800000000000</v>
      </c>
      <c r="L289" s="106" t="s">
        <v>448</v>
      </c>
    </row>
    <row r="290" spans="1:12" s="84" customFormat="1" ht="33.75">
      <c r="A290" s="99" t="s">
        <v>449</v>
      </c>
      <c r="B290" s="100" t="s">
        <v>7</v>
      </c>
      <c r="C290" s="101" t="s">
        <v>75</v>
      </c>
      <c r="D290" s="123" t="s">
        <v>447</v>
      </c>
      <c r="E290" s="146" t="s">
        <v>451</v>
      </c>
      <c r="F290" s="152"/>
      <c r="G290" s="128" t="s">
        <v>82</v>
      </c>
      <c r="H290" s="96">
        <v>1000</v>
      </c>
      <c r="I290" s="102">
        <v>1000</v>
      </c>
      <c r="J290" s="103">
        <v>0</v>
      </c>
      <c r="K290" s="117" t="str">
        <f t="shared" si="5"/>
        <v>70705057830000000000</v>
      </c>
      <c r="L290" s="106" t="s">
        <v>450</v>
      </c>
    </row>
    <row r="291" spans="1:12" s="84" customFormat="1" ht="33.75">
      <c r="A291" s="99" t="s">
        <v>452</v>
      </c>
      <c r="B291" s="100" t="s">
        <v>7</v>
      </c>
      <c r="C291" s="101" t="s">
        <v>75</v>
      </c>
      <c r="D291" s="123" t="s">
        <v>447</v>
      </c>
      <c r="E291" s="146" t="s">
        <v>454</v>
      </c>
      <c r="F291" s="152"/>
      <c r="G291" s="128" t="s">
        <v>82</v>
      </c>
      <c r="H291" s="96">
        <v>1000</v>
      </c>
      <c r="I291" s="102">
        <v>1000</v>
      </c>
      <c r="J291" s="103">
        <v>0</v>
      </c>
      <c r="K291" s="117" t="str">
        <f t="shared" si="5"/>
        <v>70705057830100000000</v>
      </c>
      <c r="L291" s="106" t="s">
        <v>453</v>
      </c>
    </row>
    <row r="292" spans="1:12" s="84" customFormat="1" ht="45">
      <c r="A292" s="99" t="s">
        <v>455</v>
      </c>
      <c r="B292" s="100" t="s">
        <v>7</v>
      </c>
      <c r="C292" s="101" t="s">
        <v>75</v>
      </c>
      <c r="D292" s="123" t="s">
        <v>447</v>
      </c>
      <c r="E292" s="146" t="s">
        <v>457</v>
      </c>
      <c r="F292" s="152"/>
      <c r="G292" s="128" t="s">
        <v>82</v>
      </c>
      <c r="H292" s="96">
        <v>1000</v>
      </c>
      <c r="I292" s="102">
        <v>1000</v>
      </c>
      <c r="J292" s="103">
        <v>0</v>
      </c>
      <c r="K292" s="117" t="str">
        <f t="shared" si="5"/>
        <v>70705057830199990000</v>
      </c>
      <c r="L292" s="106" t="s">
        <v>456</v>
      </c>
    </row>
    <row r="293" spans="1:12" s="84" customFormat="1" ht="22.5">
      <c r="A293" s="99" t="s">
        <v>146</v>
      </c>
      <c r="B293" s="100" t="s">
        <v>7</v>
      </c>
      <c r="C293" s="101" t="s">
        <v>75</v>
      </c>
      <c r="D293" s="123" t="s">
        <v>447</v>
      </c>
      <c r="E293" s="146" t="s">
        <v>457</v>
      </c>
      <c r="F293" s="152"/>
      <c r="G293" s="128" t="s">
        <v>7</v>
      </c>
      <c r="H293" s="96">
        <v>1000</v>
      </c>
      <c r="I293" s="102">
        <v>1000</v>
      </c>
      <c r="J293" s="103">
        <v>0</v>
      </c>
      <c r="K293" s="117" t="str">
        <f t="shared" si="5"/>
        <v>70705057830199990200</v>
      </c>
      <c r="L293" s="106" t="s">
        <v>458</v>
      </c>
    </row>
    <row r="294" spans="1:12" s="84" customFormat="1" ht="22.5">
      <c r="A294" s="99" t="s">
        <v>148</v>
      </c>
      <c r="B294" s="100" t="s">
        <v>7</v>
      </c>
      <c r="C294" s="101" t="s">
        <v>75</v>
      </c>
      <c r="D294" s="123" t="s">
        <v>447</v>
      </c>
      <c r="E294" s="146" t="s">
        <v>457</v>
      </c>
      <c r="F294" s="152"/>
      <c r="G294" s="128" t="s">
        <v>150</v>
      </c>
      <c r="H294" s="96">
        <v>1000</v>
      </c>
      <c r="I294" s="102">
        <v>1000</v>
      </c>
      <c r="J294" s="103">
        <v>0</v>
      </c>
      <c r="K294" s="117" t="str">
        <f t="shared" si="5"/>
        <v>70705057830199990240</v>
      </c>
      <c r="L294" s="106" t="s">
        <v>459</v>
      </c>
    </row>
    <row r="295" spans="1:12" s="84" customFormat="1">
      <c r="A295" s="79" t="s">
        <v>151</v>
      </c>
      <c r="B295" s="78" t="s">
        <v>7</v>
      </c>
      <c r="C295" s="120" t="s">
        <v>75</v>
      </c>
      <c r="D295" s="124" t="s">
        <v>447</v>
      </c>
      <c r="E295" s="149" t="s">
        <v>457</v>
      </c>
      <c r="F295" s="153"/>
      <c r="G295" s="121" t="s">
        <v>152</v>
      </c>
      <c r="H295" s="80">
        <v>1000</v>
      </c>
      <c r="I295" s="81">
        <v>1000</v>
      </c>
      <c r="J295" s="82">
        <f>IF(IF(H295="",0,H295)=0,0,(IF(H295&gt;0,IF(I295&gt;H295,0,H295-I295),IF(I295&gt;H295,H295-I295,0))))</f>
        <v>0</v>
      </c>
      <c r="K295" s="117" t="str">
        <f t="shared" si="5"/>
        <v>70705057830199990244</v>
      </c>
      <c r="L295" s="83" t="str">
        <f>C295 &amp; D295 &amp;E295 &amp; F295 &amp; G295</f>
        <v>70705057830199990244</v>
      </c>
    </row>
    <row r="296" spans="1:12" s="84" customFormat="1">
      <c r="A296" s="99" t="s">
        <v>460</v>
      </c>
      <c r="B296" s="100" t="s">
        <v>7</v>
      </c>
      <c r="C296" s="101" t="s">
        <v>75</v>
      </c>
      <c r="D296" s="123" t="s">
        <v>462</v>
      </c>
      <c r="E296" s="146" t="s">
        <v>106</v>
      </c>
      <c r="F296" s="152"/>
      <c r="G296" s="128" t="s">
        <v>82</v>
      </c>
      <c r="H296" s="96">
        <v>9500</v>
      </c>
      <c r="I296" s="102">
        <v>9500</v>
      </c>
      <c r="J296" s="103">
        <v>0</v>
      </c>
      <c r="K296" s="117" t="str">
        <f t="shared" si="5"/>
        <v>70707000000000000000</v>
      </c>
      <c r="L296" s="106" t="s">
        <v>461</v>
      </c>
    </row>
    <row r="297" spans="1:12" s="84" customFormat="1">
      <c r="A297" s="99" t="s">
        <v>463</v>
      </c>
      <c r="B297" s="100" t="s">
        <v>7</v>
      </c>
      <c r="C297" s="101" t="s">
        <v>75</v>
      </c>
      <c r="D297" s="123" t="s">
        <v>465</v>
      </c>
      <c r="E297" s="146" t="s">
        <v>106</v>
      </c>
      <c r="F297" s="152"/>
      <c r="G297" s="128" t="s">
        <v>82</v>
      </c>
      <c r="H297" s="96">
        <v>3000</v>
      </c>
      <c r="I297" s="102">
        <v>3000</v>
      </c>
      <c r="J297" s="103">
        <v>0</v>
      </c>
      <c r="K297" s="117" t="str">
        <f t="shared" si="5"/>
        <v>70707070000000000000</v>
      </c>
      <c r="L297" s="106" t="s">
        <v>464</v>
      </c>
    </row>
    <row r="298" spans="1:12" s="84" customFormat="1" ht="33.75">
      <c r="A298" s="99" t="s">
        <v>466</v>
      </c>
      <c r="B298" s="100" t="s">
        <v>7</v>
      </c>
      <c r="C298" s="101" t="s">
        <v>75</v>
      </c>
      <c r="D298" s="123" t="s">
        <v>465</v>
      </c>
      <c r="E298" s="146" t="s">
        <v>468</v>
      </c>
      <c r="F298" s="152"/>
      <c r="G298" s="128" t="s">
        <v>82</v>
      </c>
      <c r="H298" s="96">
        <v>3000</v>
      </c>
      <c r="I298" s="102">
        <v>3000</v>
      </c>
      <c r="J298" s="103">
        <v>0</v>
      </c>
      <c r="K298" s="117" t="str">
        <f t="shared" si="5"/>
        <v>70707078200000000000</v>
      </c>
      <c r="L298" s="106" t="s">
        <v>467</v>
      </c>
    </row>
    <row r="299" spans="1:12" s="84" customFormat="1" ht="22.5">
      <c r="A299" s="99" t="s">
        <v>469</v>
      </c>
      <c r="B299" s="100" t="s">
        <v>7</v>
      </c>
      <c r="C299" s="101" t="s">
        <v>75</v>
      </c>
      <c r="D299" s="123" t="s">
        <v>465</v>
      </c>
      <c r="E299" s="146" t="s">
        <v>471</v>
      </c>
      <c r="F299" s="152"/>
      <c r="G299" s="128" t="s">
        <v>82</v>
      </c>
      <c r="H299" s="96">
        <v>3000</v>
      </c>
      <c r="I299" s="102">
        <v>3000</v>
      </c>
      <c r="J299" s="103">
        <v>0</v>
      </c>
      <c r="K299" s="117" t="str">
        <f t="shared" si="5"/>
        <v>70707078210000000000</v>
      </c>
      <c r="L299" s="106" t="s">
        <v>470</v>
      </c>
    </row>
    <row r="300" spans="1:12" s="84" customFormat="1" ht="56.25">
      <c r="A300" s="99" t="s">
        <v>472</v>
      </c>
      <c r="B300" s="100" t="s">
        <v>7</v>
      </c>
      <c r="C300" s="101" t="s">
        <v>75</v>
      </c>
      <c r="D300" s="123" t="s">
        <v>465</v>
      </c>
      <c r="E300" s="146" t="s">
        <v>474</v>
      </c>
      <c r="F300" s="152"/>
      <c r="G300" s="128" t="s">
        <v>82</v>
      </c>
      <c r="H300" s="96">
        <v>3000</v>
      </c>
      <c r="I300" s="102">
        <v>3000</v>
      </c>
      <c r="J300" s="103">
        <v>0</v>
      </c>
      <c r="K300" s="117" t="str">
        <f t="shared" si="5"/>
        <v>70707078210100000000</v>
      </c>
      <c r="L300" s="106" t="s">
        <v>473</v>
      </c>
    </row>
    <row r="301" spans="1:12" s="84" customFormat="1" ht="33.75">
      <c r="A301" s="99" t="s">
        <v>475</v>
      </c>
      <c r="B301" s="100" t="s">
        <v>7</v>
      </c>
      <c r="C301" s="101" t="s">
        <v>75</v>
      </c>
      <c r="D301" s="123" t="s">
        <v>465</v>
      </c>
      <c r="E301" s="146" t="s">
        <v>477</v>
      </c>
      <c r="F301" s="152"/>
      <c r="G301" s="128" t="s">
        <v>82</v>
      </c>
      <c r="H301" s="96">
        <v>3000</v>
      </c>
      <c r="I301" s="102">
        <v>3000</v>
      </c>
      <c r="J301" s="103">
        <v>0</v>
      </c>
      <c r="K301" s="117" t="str">
        <f t="shared" si="5"/>
        <v>70707078210199990000</v>
      </c>
      <c r="L301" s="106" t="s">
        <v>476</v>
      </c>
    </row>
    <row r="302" spans="1:12" s="84" customFormat="1" ht="22.5">
      <c r="A302" s="99" t="s">
        <v>146</v>
      </c>
      <c r="B302" s="100" t="s">
        <v>7</v>
      </c>
      <c r="C302" s="101" t="s">
        <v>75</v>
      </c>
      <c r="D302" s="123" t="s">
        <v>465</v>
      </c>
      <c r="E302" s="146" t="s">
        <v>477</v>
      </c>
      <c r="F302" s="152"/>
      <c r="G302" s="128" t="s">
        <v>7</v>
      </c>
      <c r="H302" s="96">
        <v>3000</v>
      </c>
      <c r="I302" s="102">
        <v>3000</v>
      </c>
      <c r="J302" s="103">
        <v>0</v>
      </c>
      <c r="K302" s="117" t="str">
        <f t="shared" si="5"/>
        <v>70707078210199990200</v>
      </c>
      <c r="L302" s="106" t="s">
        <v>478</v>
      </c>
    </row>
    <row r="303" spans="1:12" s="84" customFormat="1" ht="22.5">
      <c r="A303" s="99" t="s">
        <v>148</v>
      </c>
      <c r="B303" s="100" t="s">
        <v>7</v>
      </c>
      <c r="C303" s="101" t="s">
        <v>75</v>
      </c>
      <c r="D303" s="123" t="s">
        <v>465</v>
      </c>
      <c r="E303" s="146" t="s">
        <v>477</v>
      </c>
      <c r="F303" s="152"/>
      <c r="G303" s="128" t="s">
        <v>150</v>
      </c>
      <c r="H303" s="96">
        <v>3000</v>
      </c>
      <c r="I303" s="102">
        <v>3000</v>
      </c>
      <c r="J303" s="103">
        <v>0</v>
      </c>
      <c r="K303" s="117" t="str">
        <f t="shared" si="5"/>
        <v>70707078210199990240</v>
      </c>
      <c r="L303" s="106" t="s">
        <v>479</v>
      </c>
    </row>
    <row r="304" spans="1:12" s="84" customFormat="1">
      <c r="A304" s="79" t="s">
        <v>151</v>
      </c>
      <c r="B304" s="78" t="s">
        <v>7</v>
      </c>
      <c r="C304" s="120" t="s">
        <v>75</v>
      </c>
      <c r="D304" s="124" t="s">
        <v>465</v>
      </c>
      <c r="E304" s="149" t="s">
        <v>477</v>
      </c>
      <c r="F304" s="153"/>
      <c r="G304" s="121" t="s">
        <v>152</v>
      </c>
      <c r="H304" s="80">
        <v>3000</v>
      </c>
      <c r="I304" s="81">
        <v>3000</v>
      </c>
      <c r="J304" s="82">
        <f>IF(IF(H304="",0,H304)=0,0,(IF(H304&gt;0,IF(I304&gt;H304,0,H304-I304),IF(I304&gt;H304,H304-I304,0))))</f>
        <v>0</v>
      </c>
      <c r="K304" s="117" t="str">
        <f t="shared" si="5"/>
        <v>70707078210199990244</v>
      </c>
      <c r="L304" s="83" t="str">
        <f>C304 &amp; D304 &amp;E304 &amp; F304 &amp; G304</f>
        <v>70707078210199990244</v>
      </c>
    </row>
    <row r="305" spans="1:12" s="84" customFormat="1">
      <c r="A305" s="99" t="s">
        <v>480</v>
      </c>
      <c r="B305" s="100" t="s">
        <v>7</v>
      </c>
      <c r="C305" s="101" t="s">
        <v>75</v>
      </c>
      <c r="D305" s="123" t="s">
        <v>482</v>
      </c>
      <c r="E305" s="146" t="s">
        <v>106</v>
      </c>
      <c r="F305" s="152"/>
      <c r="G305" s="128" t="s">
        <v>82</v>
      </c>
      <c r="H305" s="96">
        <v>6500</v>
      </c>
      <c r="I305" s="102">
        <v>6500</v>
      </c>
      <c r="J305" s="103">
        <v>0</v>
      </c>
      <c r="K305" s="117" t="str">
        <f t="shared" si="5"/>
        <v>70707090000000000000</v>
      </c>
      <c r="L305" s="106" t="s">
        <v>481</v>
      </c>
    </row>
    <row r="306" spans="1:12" s="84" customFormat="1" ht="33.75">
      <c r="A306" s="99" t="s">
        <v>134</v>
      </c>
      <c r="B306" s="100" t="s">
        <v>7</v>
      </c>
      <c r="C306" s="101" t="s">
        <v>75</v>
      </c>
      <c r="D306" s="123" t="s">
        <v>482</v>
      </c>
      <c r="E306" s="146" t="s">
        <v>136</v>
      </c>
      <c r="F306" s="152"/>
      <c r="G306" s="128" t="s">
        <v>82</v>
      </c>
      <c r="H306" s="96">
        <v>6500</v>
      </c>
      <c r="I306" s="102">
        <v>6500</v>
      </c>
      <c r="J306" s="103">
        <v>0</v>
      </c>
      <c r="K306" s="117" t="str">
        <f t="shared" si="5"/>
        <v>70707097700000000000</v>
      </c>
      <c r="L306" s="106" t="s">
        <v>483</v>
      </c>
    </row>
    <row r="307" spans="1:12" s="84" customFormat="1" ht="22.5">
      <c r="A307" s="99" t="s">
        <v>153</v>
      </c>
      <c r="B307" s="100" t="s">
        <v>7</v>
      </c>
      <c r="C307" s="101" t="s">
        <v>75</v>
      </c>
      <c r="D307" s="123" t="s">
        <v>482</v>
      </c>
      <c r="E307" s="146" t="s">
        <v>155</v>
      </c>
      <c r="F307" s="152"/>
      <c r="G307" s="128" t="s">
        <v>82</v>
      </c>
      <c r="H307" s="96">
        <v>6500</v>
      </c>
      <c r="I307" s="102">
        <v>6500</v>
      </c>
      <c r="J307" s="103">
        <v>0</v>
      </c>
      <c r="K307" s="117" t="str">
        <f t="shared" si="5"/>
        <v>70707097730000000000</v>
      </c>
      <c r="L307" s="106" t="s">
        <v>484</v>
      </c>
    </row>
    <row r="308" spans="1:12" s="84" customFormat="1" ht="78.75">
      <c r="A308" s="99" t="s">
        <v>156</v>
      </c>
      <c r="B308" s="100" t="s">
        <v>7</v>
      </c>
      <c r="C308" s="101" t="s">
        <v>75</v>
      </c>
      <c r="D308" s="123" t="s">
        <v>482</v>
      </c>
      <c r="E308" s="146" t="s">
        <v>158</v>
      </c>
      <c r="F308" s="152"/>
      <c r="G308" s="128" t="s">
        <v>82</v>
      </c>
      <c r="H308" s="96">
        <v>6500</v>
      </c>
      <c r="I308" s="102">
        <v>6500</v>
      </c>
      <c r="J308" s="103">
        <v>0</v>
      </c>
      <c r="K308" s="117" t="str">
        <f t="shared" si="5"/>
        <v>70707097730100000000</v>
      </c>
      <c r="L308" s="106" t="s">
        <v>485</v>
      </c>
    </row>
    <row r="309" spans="1:12" s="84" customFormat="1" ht="22.5">
      <c r="A309" s="99" t="s">
        <v>486</v>
      </c>
      <c r="B309" s="100" t="s">
        <v>7</v>
      </c>
      <c r="C309" s="101" t="s">
        <v>75</v>
      </c>
      <c r="D309" s="123" t="s">
        <v>482</v>
      </c>
      <c r="E309" s="146" t="s">
        <v>488</v>
      </c>
      <c r="F309" s="152"/>
      <c r="G309" s="128" t="s">
        <v>82</v>
      </c>
      <c r="H309" s="96">
        <v>6500</v>
      </c>
      <c r="I309" s="102">
        <v>6500</v>
      </c>
      <c r="J309" s="103">
        <v>0</v>
      </c>
      <c r="K309" s="117" t="str">
        <f t="shared" si="5"/>
        <v>70707097730142280000</v>
      </c>
      <c r="L309" s="106" t="s">
        <v>487</v>
      </c>
    </row>
    <row r="310" spans="1:12" s="84" customFormat="1" ht="22.5">
      <c r="A310" s="99" t="s">
        <v>146</v>
      </c>
      <c r="B310" s="100" t="s">
        <v>7</v>
      </c>
      <c r="C310" s="101" t="s">
        <v>75</v>
      </c>
      <c r="D310" s="123" t="s">
        <v>482</v>
      </c>
      <c r="E310" s="146" t="s">
        <v>488</v>
      </c>
      <c r="F310" s="152"/>
      <c r="G310" s="128" t="s">
        <v>7</v>
      </c>
      <c r="H310" s="96">
        <v>6500</v>
      </c>
      <c r="I310" s="102">
        <v>6500</v>
      </c>
      <c r="J310" s="103">
        <v>0</v>
      </c>
      <c r="K310" s="117" t="str">
        <f t="shared" si="5"/>
        <v>70707097730142280200</v>
      </c>
      <c r="L310" s="106" t="s">
        <v>489</v>
      </c>
    </row>
    <row r="311" spans="1:12" s="84" customFormat="1" ht="22.5">
      <c r="A311" s="99" t="s">
        <v>148</v>
      </c>
      <c r="B311" s="100" t="s">
        <v>7</v>
      </c>
      <c r="C311" s="101" t="s">
        <v>75</v>
      </c>
      <c r="D311" s="123" t="s">
        <v>482</v>
      </c>
      <c r="E311" s="146" t="s">
        <v>488</v>
      </c>
      <c r="F311" s="152"/>
      <c r="G311" s="128" t="s">
        <v>150</v>
      </c>
      <c r="H311" s="96">
        <v>6500</v>
      </c>
      <c r="I311" s="102">
        <v>6500</v>
      </c>
      <c r="J311" s="103">
        <v>0</v>
      </c>
      <c r="K311" s="117" t="str">
        <f t="shared" si="5"/>
        <v>70707097730142280240</v>
      </c>
      <c r="L311" s="106" t="s">
        <v>490</v>
      </c>
    </row>
    <row r="312" spans="1:12" s="84" customFormat="1">
      <c r="A312" s="79" t="s">
        <v>151</v>
      </c>
      <c r="B312" s="78" t="s">
        <v>7</v>
      </c>
      <c r="C312" s="120" t="s">
        <v>75</v>
      </c>
      <c r="D312" s="124" t="s">
        <v>482</v>
      </c>
      <c r="E312" s="149" t="s">
        <v>488</v>
      </c>
      <c r="F312" s="153"/>
      <c r="G312" s="121" t="s">
        <v>152</v>
      </c>
      <c r="H312" s="80">
        <v>6500</v>
      </c>
      <c r="I312" s="81">
        <v>6500</v>
      </c>
      <c r="J312" s="82">
        <f>IF(IF(H312="",0,H312)=0,0,(IF(H312&gt;0,IF(I312&gt;H312,0,H312-I312),IF(I312&gt;H312,H312-I312,0))))</f>
        <v>0</v>
      </c>
      <c r="K312" s="117" t="str">
        <f t="shared" si="5"/>
        <v>70707097730142280244</v>
      </c>
      <c r="L312" s="83" t="str">
        <f>C312 &amp; D312 &amp;E312 &amp; F312 &amp; G312</f>
        <v>70707097730142280244</v>
      </c>
    </row>
    <row r="313" spans="1:12" s="84" customFormat="1">
      <c r="A313" s="99" t="s">
        <v>491</v>
      </c>
      <c r="B313" s="100" t="s">
        <v>7</v>
      </c>
      <c r="C313" s="101" t="s">
        <v>75</v>
      </c>
      <c r="D313" s="123" t="s">
        <v>493</v>
      </c>
      <c r="E313" s="146" t="s">
        <v>106</v>
      </c>
      <c r="F313" s="152"/>
      <c r="G313" s="128" t="s">
        <v>82</v>
      </c>
      <c r="H313" s="96">
        <v>2000</v>
      </c>
      <c r="I313" s="102">
        <v>2000</v>
      </c>
      <c r="J313" s="103">
        <v>0</v>
      </c>
      <c r="K313" s="117" t="str">
        <f t="shared" si="5"/>
        <v>70708000000000000000</v>
      </c>
      <c r="L313" s="106" t="s">
        <v>492</v>
      </c>
    </row>
    <row r="314" spans="1:12" s="84" customFormat="1">
      <c r="A314" s="99" t="s">
        <v>494</v>
      </c>
      <c r="B314" s="100" t="s">
        <v>7</v>
      </c>
      <c r="C314" s="101" t="s">
        <v>75</v>
      </c>
      <c r="D314" s="123" t="s">
        <v>496</v>
      </c>
      <c r="E314" s="146" t="s">
        <v>106</v>
      </c>
      <c r="F314" s="152"/>
      <c r="G314" s="128" t="s">
        <v>82</v>
      </c>
      <c r="H314" s="96">
        <v>2000</v>
      </c>
      <c r="I314" s="102">
        <v>2000</v>
      </c>
      <c r="J314" s="103">
        <v>0</v>
      </c>
      <c r="K314" s="117" t="str">
        <f t="shared" si="5"/>
        <v>70708010000000000000</v>
      </c>
      <c r="L314" s="106" t="s">
        <v>495</v>
      </c>
    </row>
    <row r="315" spans="1:12" s="84" customFormat="1" ht="33.75">
      <c r="A315" s="99" t="s">
        <v>466</v>
      </c>
      <c r="B315" s="100" t="s">
        <v>7</v>
      </c>
      <c r="C315" s="101" t="s">
        <v>75</v>
      </c>
      <c r="D315" s="123" t="s">
        <v>496</v>
      </c>
      <c r="E315" s="146" t="s">
        <v>468</v>
      </c>
      <c r="F315" s="152"/>
      <c r="G315" s="128" t="s">
        <v>82</v>
      </c>
      <c r="H315" s="96">
        <v>2000</v>
      </c>
      <c r="I315" s="102">
        <v>2000</v>
      </c>
      <c r="J315" s="103">
        <v>0</v>
      </c>
      <c r="K315" s="117" t="str">
        <f t="shared" si="5"/>
        <v>70708018200000000000</v>
      </c>
      <c r="L315" s="106" t="s">
        <v>497</v>
      </c>
    </row>
    <row r="316" spans="1:12" s="84" customFormat="1" ht="22.5">
      <c r="A316" s="99" t="s">
        <v>498</v>
      </c>
      <c r="B316" s="100" t="s">
        <v>7</v>
      </c>
      <c r="C316" s="101" t="s">
        <v>75</v>
      </c>
      <c r="D316" s="123" t="s">
        <v>496</v>
      </c>
      <c r="E316" s="146" t="s">
        <v>500</v>
      </c>
      <c r="F316" s="152"/>
      <c r="G316" s="128" t="s">
        <v>82</v>
      </c>
      <c r="H316" s="96">
        <v>2000</v>
      </c>
      <c r="I316" s="102">
        <v>2000</v>
      </c>
      <c r="J316" s="103">
        <v>0</v>
      </c>
      <c r="K316" s="117" t="str">
        <f t="shared" si="5"/>
        <v>70708018220000000000</v>
      </c>
      <c r="L316" s="106" t="s">
        <v>499</v>
      </c>
    </row>
    <row r="317" spans="1:12" s="84" customFormat="1" ht="45">
      <c r="A317" s="99" t="s">
        <v>501</v>
      </c>
      <c r="B317" s="100" t="s">
        <v>7</v>
      </c>
      <c r="C317" s="101" t="s">
        <v>75</v>
      </c>
      <c r="D317" s="123" t="s">
        <v>496</v>
      </c>
      <c r="E317" s="146" t="s">
        <v>503</v>
      </c>
      <c r="F317" s="152"/>
      <c r="G317" s="128" t="s">
        <v>82</v>
      </c>
      <c r="H317" s="96">
        <v>2000</v>
      </c>
      <c r="I317" s="102">
        <v>2000</v>
      </c>
      <c r="J317" s="103">
        <v>0</v>
      </c>
      <c r="K317" s="117" t="str">
        <f t="shared" si="5"/>
        <v>70708018220100000000</v>
      </c>
      <c r="L317" s="106" t="s">
        <v>502</v>
      </c>
    </row>
    <row r="318" spans="1:12" s="84" customFormat="1" ht="33.75">
      <c r="A318" s="99" t="s">
        <v>504</v>
      </c>
      <c r="B318" s="100" t="s">
        <v>7</v>
      </c>
      <c r="C318" s="101" t="s">
        <v>75</v>
      </c>
      <c r="D318" s="123" t="s">
        <v>496</v>
      </c>
      <c r="E318" s="146" t="s">
        <v>506</v>
      </c>
      <c r="F318" s="152"/>
      <c r="G318" s="128" t="s">
        <v>82</v>
      </c>
      <c r="H318" s="96">
        <v>2000</v>
      </c>
      <c r="I318" s="102">
        <v>2000</v>
      </c>
      <c r="J318" s="103">
        <v>0</v>
      </c>
      <c r="K318" s="117" t="str">
        <f t="shared" si="5"/>
        <v>70708018220199990000</v>
      </c>
      <c r="L318" s="106" t="s">
        <v>505</v>
      </c>
    </row>
    <row r="319" spans="1:12" s="84" customFormat="1" ht="22.5">
      <c r="A319" s="99" t="s">
        <v>146</v>
      </c>
      <c r="B319" s="100" t="s">
        <v>7</v>
      </c>
      <c r="C319" s="101" t="s">
        <v>75</v>
      </c>
      <c r="D319" s="123" t="s">
        <v>496</v>
      </c>
      <c r="E319" s="146" t="s">
        <v>506</v>
      </c>
      <c r="F319" s="152"/>
      <c r="G319" s="128" t="s">
        <v>7</v>
      </c>
      <c r="H319" s="96">
        <v>2000</v>
      </c>
      <c r="I319" s="102">
        <v>2000</v>
      </c>
      <c r="J319" s="103">
        <v>0</v>
      </c>
      <c r="K319" s="117" t="str">
        <f t="shared" si="5"/>
        <v>70708018220199990200</v>
      </c>
      <c r="L319" s="106" t="s">
        <v>507</v>
      </c>
    </row>
    <row r="320" spans="1:12" s="84" customFormat="1" ht="22.5">
      <c r="A320" s="99" t="s">
        <v>148</v>
      </c>
      <c r="B320" s="100" t="s">
        <v>7</v>
      </c>
      <c r="C320" s="101" t="s">
        <v>75</v>
      </c>
      <c r="D320" s="123" t="s">
        <v>496</v>
      </c>
      <c r="E320" s="146" t="s">
        <v>506</v>
      </c>
      <c r="F320" s="152"/>
      <c r="G320" s="128" t="s">
        <v>150</v>
      </c>
      <c r="H320" s="96">
        <v>2000</v>
      </c>
      <c r="I320" s="102">
        <v>2000</v>
      </c>
      <c r="J320" s="103">
        <v>0</v>
      </c>
      <c r="K320" s="117" t="str">
        <f t="shared" si="5"/>
        <v>70708018220199990240</v>
      </c>
      <c r="L320" s="106" t="s">
        <v>508</v>
      </c>
    </row>
    <row r="321" spans="1:12" s="84" customFormat="1">
      <c r="A321" s="79" t="s">
        <v>151</v>
      </c>
      <c r="B321" s="78" t="s">
        <v>7</v>
      </c>
      <c r="C321" s="120" t="s">
        <v>75</v>
      </c>
      <c r="D321" s="124" t="s">
        <v>496</v>
      </c>
      <c r="E321" s="149" t="s">
        <v>506</v>
      </c>
      <c r="F321" s="153"/>
      <c r="G321" s="121" t="s">
        <v>152</v>
      </c>
      <c r="H321" s="80">
        <v>2000</v>
      </c>
      <c r="I321" s="81">
        <v>2000</v>
      </c>
      <c r="J321" s="82">
        <f>IF(IF(H321="",0,H321)=0,0,(IF(H321&gt;0,IF(I321&gt;H321,0,H321-I321),IF(I321&gt;H321,H321-I321,0))))</f>
        <v>0</v>
      </c>
      <c r="K321" s="117" t="str">
        <f t="shared" si="5"/>
        <v>70708018220199990244</v>
      </c>
      <c r="L321" s="83" t="str">
        <f>C321 &amp; D321 &amp;E321 &amp; F321 &amp; G321</f>
        <v>70708018220199990244</v>
      </c>
    </row>
    <row r="322" spans="1:12" s="84" customFormat="1">
      <c r="A322" s="99" t="s">
        <v>509</v>
      </c>
      <c r="B322" s="100" t="s">
        <v>7</v>
      </c>
      <c r="C322" s="101" t="s">
        <v>75</v>
      </c>
      <c r="D322" s="123" t="s">
        <v>511</v>
      </c>
      <c r="E322" s="146" t="s">
        <v>106</v>
      </c>
      <c r="F322" s="152"/>
      <c r="G322" s="128" t="s">
        <v>82</v>
      </c>
      <c r="H322" s="96">
        <v>197412.84</v>
      </c>
      <c r="I322" s="102">
        <v>197412.84</v>
      </c>
      <c r="J322" s="103">
        <v>0</v>
      </c>
      <c r="K322" s="117" t="str">
        <f t="shared" si="5"/>
        <v>70710000000000000000</v>
      </c>
      <c r="L322" s="106" t="s">
        <v>510</v>
      </c>
    </row>
    <row r="323" spans="1:12" s="84" customFormat="1">
      <c r="A323" s="99" t="s">
        <v>512</v>
      </c>
      <c r="B323" s="100" t="s">
        <v>7</v>
      </c>
      <c r="C323" s="101" t="s">
        <v>75</v>
      </c>
      <c r="D323" s="123" t="s">
        <v>514</v>
      </c>
      <c r="E323" s="146" t="s">
        <v>106</v>
      </c>
      <c r="F323" s="152"/>
      <c r="G323" s="128" t="s">
        <v>82</v>
      </c>
      <c r="H323" s="96">
        <v>197412.84</v>
      </c>
      <c r="I323" s="102">
        <v>197412.84</v>
      </c>
      <c r="J323" s="103">
        <v>0</v>
      </c>
      <c r="K323" s="117" t="str">
        <f t="shared" si="5"/>
        <v>70710010000000000000</v>
      </c>
      <c r="L323" s="106" t="s">
        <v>513</v>
      </c>
    </row>
    <row r="324" spans="1:12" s="84" customFormat="1" ht="33.75">
      <c r="A324" s="99" t="s">
        <v>134</v>
      </c>
      <c r="B324" s="100" t="s">
        <v>7</v>
      </c>
      <c r="C324" s="101" t="s">
        <v>75</v>
      </c>
      <c r="D324" s="123" t="s">
        <v>514</v>
      </c>
      <c r="E324" s="146" t="s">
        <v>136</v>
      </c>
      <c r="F324" s="152"/>
      <c r="G324" s="128" t="s">
        <v>82</v>
      </c>
      <c r="H324" s="96">
        <v>197412.84</v>
      </c>
      <c r="I324" s="102">
        <v>197412.84</v>
      </c>
      <c r="J324" s="103">
        <v>0</v>
      </c>
      <c r="K324" s="117" t="str">
        <f t="shared" si="5"/>
        <v>70710017700000000000</v>
      </c>
      <c r="L324" s="106" t="s">
        <v>515</v>
      </c>
    </row>
    <row r="325" spans="1:12" s="84" customFormat="1" ht="22.5">
      <c r="A325" s="99" t="s">
        <v>153</v>
      </c>
      <c r="B325" s="100" t="s">
        <v>7</v>
      </c>
      <c r="C325" s="101" t="s">
        <v>75</v>
      </c>
      <c r="D325" s="123" t="s">
        <v>514</v>
      </c>
      <c r="E325" s="146" t="s">
        <v>155</v>
      </c>
      <c r="F325" s="152"/>
      <c r="G325" s="128" t="s">
        <v>82</v>
      </c>
      <c r="H325" s="96">
        <v>197412.84</v>
      </c>
      <c r="I325" s="102">
        <v>197412.84</v>
      </c>
      <c r="J325" s="103">
        <v>0</v>
      </c>
      <c r="K325" s="117" t="str">
        <f t="shared" si="5"/>
        <v>70710017730000000000</v>
      </c>
      <c r="L325" s="106" t="s">
        <v>516</v>
      </c>
    </row>
    <row r="326" spans="1:12" s="84" customFormat="1" ht="22.5">
      <c r="A326" s="99" t="s">
        <v>517</v>
      </c>
      <c r="B326" s="100" t="s">
        <v>7</v>
      </c>
      <c r="C326" s="101" t="s">
        <v>75</v>
      </c>
      <c r="D326" s="123" t="s">
        <v>514</v>
      </c>
      <c r="E326" s="146" t="s">
        <v>519</v>
      </c>
      <c r="F326" s="152"/>
      <c r="G326" s="128" t="s">
        <v>82</v>
      </c>
      <c r="H326" s="96">
        <v>197412.84</v>
      </c>
      <c r="I326" s="102">
        <v>197412.84</v>
      </c>
      <c r="J326" s="103">
        <v>0</v>
      </c>
      <c r="K326" s="117" t="str">
        <f t="shared" si="5"/>
        <v>70710017730300000000</v>
      </c>
      <c r="L326" s="106" t="s">
        <v>518</v>
      </c>
    </row>
    <row r="327" spans="1:12" s="84" customFormat="1" ht="22.5">
      <c r="A327" s="99" t="s">
        <v>520</v>
      </c>
      <c r="B327" s="100" t="s">
        <v>7</v>
      </c>
      <c r="C327" s="101" t="s">
        <v>75</v>
      </c>
      <c r="D327" s="123" t="s">
        <v>514</v>
      </c>
      <c r="E327" s="146" t="s">
        <v>522</v>
      </c>
      <c r="F327" s="152"/>
      <c r="G327" s="128" t="s">
        <v>82</v>
      </c>
      <c r="H327" s="96">
        <v>197412.84</v>
      </c>
      <c r="I327" s="102">
        <v>197412.84</v>
      </c>
      <c r="J327" s="103">
        <v>0</v>
      </c>
      <c r="K327" s="117" t="str">
        <f t="shared" si="5"/>
        <v>70710017730341010000</v>
      </c>
      <c r="L327" s="106" t="s">
        <v>521</v>
      </c>
    </row>
    <row r="328" spans="1:12" s="84" customFormat="1">
      <c r="A328" s="99" t="s">
        <v>523</v>
      </c>
      <c r="B328" s="100" t="s">
        <v>7</v>
      </c>
      <c r="C328" s="101" t="s">
        <v>75</v>
      </c>
      <c r="D328" s="123" t="s">
        <v>514</v>
      </c>
      <c r="E328" s="146" t="s">
        <v>522</v>
      </c>
      <c r="F328" s="152"/>
      <c r="G328" s="128" t="s">
        <v>525</v>
      </c>
      <c r="H328" s="96">
        <v>197412.84</v>
      </c>
      <c r="I328" s="102">
        <v>197412.84</v>
      </c>
      <c r="J328" s="103">
        <v>0</v>
      </c>
      <c r="K328" s="117" t="str">
        <f t="shared" si="5"/>
        <v>70710017730341010300</v>
      </c>
      <c r="L328" s="106" t="s">
        <v>524</v>
      </c>
    </row>
    <row r="329" spans="1:12" s="84" customFormat="1">
      <c r="A329" s="99" t="s">
        <v>526</v>
      </c>
      <c r="B329" s="100" t="s">
        <v>7</v>
      </c>
      <c r="C329" s="101" t="s">
        <v>75</v>
      </c>
      <c r="D329" s="123" t="s">
        <v>514</v>
      </c>
      <c r="E329" s="146" t="s">
        <v>522</v>
      </c>
      <c r="F329" s="152"/>
      <c r="G329" s="128" t="s">
        <v>528</v>
      </c>
      <c r="H329" s="96">
        <v>197412.84</v>
      </c>
      <c r="I329" s="102">
        <v>197412.84</v>
      </c>
      <c r="J329" s="103">
        <v>0</v>
      </c>
      <c r="K329" s="117" t="str">
        <f t="shared" si="5"/>
        <v>70710017730341010310</v>
      </c>
      <c r="L329" s="106" t="s">
        <v>527</v>
      </c>
    </row>
    <row r="330" spans="1:12" s="84" customFormat="1">
      <c r="A330" s="79" t="s">
        <v>529</v>
      </c>
      <c r="B330" s="78" t="s">
        <v>7</v>
      </c>
      <c r="C330" s="120" t="s">
        <v>75</v>
      </c>
      <c r="D330" s="124" t="s">
        <v>514</v>
      </c>
      <c r="E330" s="149" t="s">
        <v>522</v>
      </c>
      <c r="F330" s="153"/>
      <c r="G330" s="121" t="s">
        <v>530</v>
      </c>
      <c r="H330" s="80">
        <v>197412.84</v>
      </c>
      <c r="I330" s="81">
        <v>197412.84</v>
      </c>
      <c r="J330" s="82">
        <f>IF(IF(H330="",0,H330)=0,0,(IF(H330&gt;0,IF(I330&gt;H330,0,H330-I330),IF(I330&gt;H330,H330-I330,0))))</f>
        <v>0</v>
      </c>
      <c r="K330" s="117" t="str">
        <f t="shared" si="5"/>
        <v>70710017730341010312</v>
      </c>
      <c r="L330" s="83" t="str">
        <f>C330 &amp; D330 &amp;E330 &amp; F330 &amp; G330</f>
        <v>70710017730341010312</v>
      </c>
    </row>
    <row r="331" spans="1:12" s="84" customFormat="1">
      <c r="A331" s="99" t="s">
        <v>531</v>
      </c>
      <c r="B331" s="100" t="s">
        <v>7</v>
      </c>
      <c r="C331" s="101" t="s">
        <v>75</v>
      </c>
      <c r="D331" s="123" t="s">
        <v>533</v>
      </c>
      <c r="E331" s="146" t="s">
        <v>106</v>
      </c>
      <c r="F331" s="152"/>
      <c r="G331" s="128" t="s">
        <v>82</v>
      </c>
      <c r="H331" s="96">
        <v>1000</v>
      </c>
      <c r="I331" s="102">
        <v>1000</v>
      </c>
      <c r="J331" s="103">
        <v>0</v>
      </c>
      <c r="K331" s="117" t="str">
        <f t="shared" si="5"/>
        <v>70711000000000000000</v>
      </c>
      <c r="L331" s="106" t="s">
        <v>532</v>
      </c>
    </row>
    <row r="332" spans="1:12" s="84" customFormat="1">
      <c r="A332" s="99" t="s">
        <v>534</v>
      </c>
      <c r="B332" s="100" t="s">
        <v>7</v>
      </c>
      <c r="C332" s="101" t="s">
        <v>75</v>
      </c>
      <c r="D332" s="123" t="s">
        <v>536</v>
      </c>
      <c r="E332" s="146" t="s">
        <v>106</v>
      </c>
      <c r="F332" s="152"/>
      <c r="G332" s="128" t="s">
        <v>82</v>
      </c>
      <c r="H332" s="96">
        <v>1000</v>
      </c>
      <c r="I332" s="102">
        <v>1000</v>
      </c>
      <c r="J332" s="103">
        <v>0</v>
      </c>
      <c r="K332" s="117" t="str">
        <f t="shared" si="5"/>
        <v>70711020000000000000</v>
      </c>
      <c r="L332" s="106" t="s">
        <v>535</v>
      </c>
    </row>
    <row r="333" spans="1:12" s="84" customFormat="1" ht="33.75">
      <c r="A333" s="99" t="s">
        <v>466</v>
      </c>
      <c r="B333" s="100" t="s">
        <v>7</v>
      </c>
      <c r="C333" s="101" t="s">
        <v>75</v>
      </c>
      <c r="D333" s="123" t="s">
        <v>536</v>
      </c>
      <c r="E333" s="146" t="s">
        <v>468</v>
      </c>
      <c r="F333" s="152"/>
      <c r="G333" s="128" t="s">
        <v>82</v>
      </c>
      <c r="H333" s="96">
        <v>1000</v>
      </c>
      <c r="I333" s="102">
        <v>1000</v>
      </c>
      <c r="J333" s="103">
        <v>0</v>
      </c>
      <c r="K333" s="117" t="str">
        <f t="shared" si="5"/>
        <v>70711028200000000000</v>
      </c>
      <c r="L333" s="106" t="s">
        <v>537</v>
      </c>
    </row>
    <row r="334" spans="1:12" s="84" customFormat="1" ht="22.5">
      <c r="A334" s="99" t="s">
        <v>538</v>
      </c>
      <c r="B334" s="100" t="s">
        <v>7</v>
      </c>
      <c r="C334" s="101" t="s">
        <v>75</v>
      </c>
      <c r="D334" s="123" t="s">
        <v>536</v>
      </c>
      <c r="E334" s="146" t="s">
        <v>540</v>
      </c>
      <c r="F334" s="152"/>
      <c r="G334" s="128" t="s">
        <v>82</v>
      </c>
      <c r="H334" s="96">
        <v>1000</v>
      </c>
      <c r="I334" s="102">
        <v>1000</v>
      </c>
      <c r="J334" s="103">
        <v>0</v>
      </c>
      <c r="K334" s="117" t="str">
        <f t="shared" si="5"/>
        <v>70711028230000000000</v>
      </c>
      <c r="L334" s="106" t="s">
        <v>539</v>
      </c>
    </row>
    <row r="335" spans="1:12" s="84" customFormat="1" ht="22.5">
      <c r="A335" s="99" t="s">
        <v>541</v>
      </c>
      <c r="B335" s="100" t="s">
        <v>7</v>
      </c>
      <c r="C335" s="101" t="s">
        <v>75</v>
      </c>
      <c r="D335" s="123" t="s">
        <v>536</v>
      </c>
      <c r="E335" s="146" t="s">
        <v>543</v>
      </c>
      <c r="F335" s="152"/>
      <c r="G335" s="128" t="s">
        <v>82</v>
      </c>
      <c r="H335" s="96">
        <v>1000</v>
      </c>
      <c r="I335" s="102">
        <v>1000</v>
      </c>
      <c r="J335" s="103">
        <v>0</v>
      </c>
      <c r="K335" s="117" t="str">
        <f t="shared" si="5"/>
        <v>70711028230100000000</v>
      </c>
      <c r="L335" s="106" t="s">
        <v>542</v>
      </c>
    </row>
    <row r="336" spans="1:12" s="84" customFormat="1" ht="45">
      <c r="A336" s="99" t="s">
        <v>544</v>
      </c>
      <c r="B336" s="100" t="s">
        <v>7</v>
      </c>
      <c r="C336" s="101" t="s">
        <v>75</v>
      </c>
      <c r="D336" s="123" t="s">
        <v>536</v>
      </c>
      <c r="E336" s="146" t="s">
        <v>546</v>
      </c>
      <c r="F336" s="152"/>
      <c r="G336" s="128" t="s">
        <v>82</v>
      </c>
      <c r="H336" s="96">
        <v>1000</v>
      </c>
      <c r="I336" s="102">
        <v>1000</v>
      </c>
      <c r="J336" s="103">
        <v>0</v>
      </c>
      <c r="K336" s="117" t="str">
        <f t="shared" si="5"/>
        <v>70711028230199990000</v>
      </c>
      <c r="L336" s="106" t="s">
        <v>545</v>
      </c>
    </row>
    <row r="337" spans="1:12" s="84" customFormat="1" ht="22.5">
      <c r="A337" s="99" t="s">
        <v>146</v>
      </c>
      <c r="B337" s="100" t="s">
        <v>7</v>
      </c>
      <c r="C337" s="101" t="s">
        <v>75</v>
      </c>
      <c r="D337" s="123" t="s">
        <v>536</v>
      </c>
      <c r="E337" s="146" t="s">
        <v>546</v>
      </c>
      <c r="F337" s="152"/>
      <c r="G337" s="128" t="s">
        <v>7</v>
      </c>
      <c r="H337" s="96">
        <v>1000</v>
      </c>
      <c r="I337" s="102">
        <v>1000</v>
      </c>
      <c r="J337" s="103">
        <v>0</v>
      </c>
      <c r="K337" s="117" t="str">
        <f t="shared" si="5"/>
        <v>70711028230199990200</v>
      </c>
      <c r="L337" s="106" t="s">
        <v>547</v>
      </c>
    </row>
    <row r="338" spans="1:12" s="84" customFormat="1" ht="22.5">
      <c r="A338" s="99" t="s">
        <v>148</v>
      </c>
      <c r="B338" s="100" t="s">
        <v>7</v>
      </c>
      <c r="C338" s="101" t="s">
        <v>75</v>
      </c>
      <c r="D338" s="123" t="s">
        <v>536</v>
      </c>
      <c r="E338" s="146" t="s">
        <v>546</v>
      </c>
      <c r="F338" s="152"/>
      <c r="G338" s="128" t="s">
        <v>150</v>
      </c>
      <c r="H338" s="96">
        <v>1000</v>
      </c>
      <c r="I338" s="102">
        <v>1000</v>
      </c>
      <c r="J338" s="103">
        <v>0</v>
      </c>
      <c r="K338" s="117" t="str">
        <f t="shared" si="5"/>
        <v>70711028230199990240</v>
      </c>
      <c r="L338" s="106" t="s">
        <v>548</v>
      </c>
    </row>
    <row r="339" spans="1:12" s="84" customFormat="1">
      <c r="A339" s="79" t="s">
        <v>151</v>
      </c>
      <c r="B339" s="78" t="s">
        <v>7</v>
      </c>
      <c r="C339" s="120" t="s">
        <v>75</v>
      </c>
      <c r="D339" s="124" t="s">
        <v>536</v>
      </c>
      <c r="E339" s="149" t="s">
        <v>546</v>
      </c>
      <c r="F339" s="153"/>
      <c r="G339" s="121" t="s">
        <v>152</v>
      </c>
      <c r="H339" s="80">
        <v>1000</v>
      </c>
      <c r="I339" s="81">
        <v>1000</v>
      </c>
      <c r="J339" s="82">
        <f>IF(IF(H339="",0,H339)=0,0,(IF(H339&gt;0,IF(I339&gt;H339,0,H339-I339),IF(I339&gt;H339,H339-I339,0))))</f>
        <v>0</v>
      </c>
      <c r="K339" s="117" t="str">
        <f t="shared" si="5"/>
        <v>70711028230199990244</v>
      </c>
      <c r="L339" s="83" t="str">
        <f>C339 &amp; D339 &amp;E339 &amp; F339 &amp; G339</f>
        <v>70711028230199990244</v>
      </c>
    </row>
    <row r="340" spans="1:12" ht="5.25" hidden="1" customHeight="1" thickBot="1">
      <c r="A340" s="18"/>
      <c r="B340" s="30"/>
      <c r="C340" s="31"/>
      <c r="D340" s="31"/>
      <c r="E340" s="31"/>
      <c r="F340" s="31"/>
      <c r="G340" s="31"/>
      <c r="H340" s="47"/>
      <c r="I340" s="48"/>
      <c r="J340" s="53"/>
      <c r="K340" s="115"/>
    </row>
    <row r="341" spans="1:12" ht="13.5" thickBot="1">
      <c r="A341" s="26"/>
      <c r="B341" s="26"/>
      <c r="C341" s="22"/>
      <c r="D341" s="22"/>
      <c r="E341" s="22"/>
      <c r="F341" s="22"/>
      <c r="G341" s="22"/>
      <c r="H341" s="46"/>
      <c r="I341" s="46"/>
      <c r="J341" s="46"/>
      <c r="K341" s="46"/>
    </row>
    <row r="342" spans="1:12" ht="28.5" customHeight="1" thickBot="1">
      <c r="A342" s="41" t="s">
        <v>18</v>
      </c>
      <c r="B342" s="42">
        <v>450</v>
      </c>
      <c r="C342" s="197" t="s">
        <v>17</v>
      </c>
      <c r="D342" s="198"/>
      <c r="E342" s="198"/>
      <c r="F342" s="198"/>
      <c r="G342" s="199"/>
      <c r="H342" s="54">
        <f>0-H350</f>
        <v>-2393.94</v>
      </c>
      <c r="I342" s="54">
        <f>I15-I88</f>
        <v>3963524.31</v>
      </c>
      <c r="J342" s="92" t="s">
        <v>17</v>
      </c>
    </row>
    <row r="343" spans="1:12">
      <c r="A343" s="26"/>
      <c r="B343" s="29"/>
      <c r="C343" s="22"/>
      <c r="D343" s="22"/>
      <c r="E343" s="22"/>
      <c r="F343" s="22"/>
      <c r="G343" s="22"/>
      <c r="H343" s="22"/>
      <c r="I343" s="22"/>
      <c r="J343" s="22"/>
    </row>
    <row r="344" spans="1:12" ht="15">
      <c r="A344" s="187" t="s">
        <v>32</v>
      </c>
      <c r="B344" s="187"/>
      <c r="C344" s="187"/>
      <c r="D344" s="187"/>
      <c r="E344" s="187"/>
      <c r="F344" s="187"/>
      <c r="G344" s="187"/>
      <c r="H344" s="187"/>
      <c r="I344" s="187"/>
      <c r="J344" s="187"/>
      <c r="K344" s="112"/>
    </row>
    <row r="345" spans="1:12">
      <c r="A345" s="8"/>
      <c r="B345" s="25"/>
      <c r="C345" s="9"/>
      <c r="D345" s="9"/>
      <c r="E345" s="9"/>
      <c r="F345" s="9"/>
      <c r="G345" s="9"/>
      <c r="H345" s="10"/>
      <c r="I345" s="10"/>
      <c r="J345" s="40" t="s">
        <v>27</v>
      </c>
      <c r="K345" s="40"/>
    </row>
    <row r="346" spans="1:12" ht="17.100000000000001" customHeight="1">
      <c r="A346" s="155" t="s">
        <v>39</v>
      </c>
      <c r="B346" s="155" t="s">
        <v>40</v>
      </c>
      <c r="C346" s="161" t="s">
        <v>45</v>
      </c>
      <c r="D346" s="162"/>
      <c r="E346" s="162"/>
      <c r="F346" s="162"/>
      <c r="G346" s="163"/>
      <c r="H346" s="155" t="s">
        <v>42</v>
      </c>
      <c r="I346" s="155" t="s">
        <v>23</v>
      </c>
      <c r="J346" s="155" t="s">
        <v>43</v>
      </c>
      <c r="K346" s="113"/>
    </row>
    <row r="347" spans="1:12" ht="17.100000000000001" customHeight="1">
      <c r="A347" s="156"/>
      <c r="B347" s="156"/>
      <c r="C347" s="164"/>
      <c r="D347" s="165"/>
      <c r="E347" s="165"/>
      <c r="F347" s="165"/>
      <c r="G347" s="166"/>
      <c r="H347" s="156"/>
      <c r="I347" s="156"/>
      <c r="J347" s="156"/>
      <c r="K347" s="113"/>
    </row>
    <row r="348" spans="1:12" ht="17.100000000000001" customHeight="1">
      <c r="A348" s="157"/>
      <c r="B348" s="157"/>
      <c r="C348" s="167"/>
      <c r="D348" s="168"/>
      <c r="E348" s="168"/>
      <c r="F348" s="168"/>
      <c r="G348" s="169"/>
      <c r="H348" s="157"/>
      <c r="I348" s="157"/>
      <c r="J348" s="157"/>
      <c r="K348" s="113"/>
    </row>
    <row r="349" spans="1:12" ht="13.5" thickBot="1">
      <c r="A349" s="70">
        <v>1</v>
      </c>
      <c r="B349" s="12">
        <v>2</v>
      </c>
      <c r="C349" s="173">
        <v>3</v>
      </c>
      <c r="D349" s="174"/>
      <c r="E349" s="174"/>
      <c r="F349" s="174"/>
      <c r="G349" s="175"/>
      <c r="H349" s="13" t="s">
        <v>2</v>
      </c>
      <c r="I349" s="13" t="s">
        <v>25</v>
      </c>
      <c r="J349" s="13" t="s">
        <v>26</v>
      </c>
      <c r="K349" s="114"/>
    </row>
    <row r="350" spans="1:12" ht="12.75" customHeight="1">
      <c r="A350" s="74" t="s">
        <v>33</v>
      </c>
      <c r="B350" s="38" t="s">
        <v>8</v>
      </c>
      <c r="C350" s="158" t="s">
        <v>17</v>
      </c>
      <c r="D350" s="159"/>
      <c r="E350" s="159"/>
      <c r="F350" s="159"/>
      <c r="G350" s="160"/>
      <c r="H350" s="66">
        <f>H352+H357+H362</f>
        <v>2393.94</v>
      </c>
      <c r="I350" s="66">
        <f>I352+I357+I362</f>
        <v>-3963524.31</v>
      </c>
      <c r="J350" s="127">
        <f>J352+J357+J362</f>
        <v>3965918.25</v>
      </c>
    </row>
    <row r="351" spans="1:12" ht="12.75" customHeight="1">
      <c r="A351" s="75" t="s">
        <v>11</v>
      </c>
      <c r="B351" s="39"/>
      <c r="C351" s="176"/>
      <c r="D351" s="177"/>
      <c r="E351" s="177"/>
      <c r="F351" s="177"/>
      <c r="G351" s="178"/>
      <c r="H351" s="43"/>
      <c r="I351" s="44"/>
      <c r="J351" s="45"/>
    </row>
    <row r="352" spans="1:12" ht="12.75" customHeight="1">
      <c r="A352" s="74" t="s">
        <v>34</v>
      </c>
      <c r="B352" s="49" t="s">
        <v>12</v>
      </c>
      <c r="C352" s="179" t="s">
        <v>17</v>
      </c>
      <c r="D352" s="180"/>
      <c r="E352" s="180"/>
      <c r="F352" s="180"/>
      <c r="G352" s="181"/>
      <c r="H352" s="52">
        <v>0</v>
      </c>
      <c r="I352" s="52">
        <v>0</v>
      </c>
      <c r="J352" s="89">
        <v>0</v>
      </c>
    </row>
    <row r="353" spans="1:12" ht="12.75" customHeight="1">
      <c r="A353" s="75" t="s">
        <v>10</v>
      </c>
      <c r="B353" s="50"/>
      <c r="C353" s="201"/>
      <c r="D353" s="202"/>
      <c r="E353" s="202"/>
      <c r="F353" s="202"/>
      <c r="G353" s="203"/>
      <c r="H353" s="62"/>
      <c r="I353" s="63"/>
      <c r="J353" s="64"/>
    </row>
    <row r="354" spans="1:12" hidden="1">
      <c r="A354" s="130"/>
      <c r="B354" s="131" t="s">
        <v>12</v>
      </c>
      <c r="C354" s="132"/>
      <c r="D354" s="170"/>
      <c r="E354" s="171"/>
      <c r="F354" s="171"/>
      <c r="G354" s="172"/>
      <c r="H354" s="133"/>
      <c r="I354" s="134"/>
      <c r="J354" s="135"/>
      <c r="K354" s="136" t="str">
        <f>C354 &amp; D354 &amp; G354</f>
        <v/>
      </c>
      <c r="L354" s="137"/>
    </row>
    <row r="355" spans="1:12" s="84" customFormat="1">
      <c r="A355" s="138"/>
      <c r="B355" s="139" t="s">
        <v>12</v>
      </c>
      <c r="C355" s="140"/>
      <c r="D355" s="209"/>
      <c r="E355" s="209"/>
      <c r="F355" s="209"/>
      <c r="G355" s="210"/>
      <c r="H355" s="141"/>
      <c r="I355" s="142"/>
      <c r="J355" s="143">
        <f>IF(IF(H355="",0,H355)=0,0,(IF(H355&gt;0,IF(I355&gt;H355,0,H355-I355),IF(I355&gt;H355,H355-I355,0))))</f>
        <v>0</v>
      </c>
      <c r="K355" s="144" t="str">
        <f>C355 &amp; D355 &amp; G355</f>
        <v/>
      </c>
      <c r="L355" s="145" t="str">
        <f>C355 &amp; D355 &amp; G355</f>
        <v/>
      </c>
    </row>
    <row r="356" spans="1:12" ht="12.75" hidden="1" customHeight="1">
      <c r="A356" s="76"/>
      <c r="B356" s="17"/>
      <c r="C356" s="14"/>
      <c r="D356" s="14"/>
      <c r="E356" s="14"/>
      <c r="F356" s="14"/>
      <c r="G356" s="14"/>
      <c r="H356" s="34"/>
      <c r="I356" s="35"/>
      <c r="J356" s="55"/>
      <c r="K356" s="116"/>
    </row>
    <row r="357" spans="1:12" ht="12.75" customHeight="1">
      <c r="A357" s="74" t="s">
        <v>35</v>
      </c>
      <c r="B357" s="50" t="s">
        <v>13</v>
      </c>
      <c r="C357" s="201" t="s">
        <v>17</v>
      </c>
      <c r="D357" s="202"/>
      <c r="E357" s="202"/>
      <c r="F357" s="202"/>
      <c r="G357" s="203"/>
      <c r="H357" s="52">
        <v>0</v>
      </c>
      <c r="I357" s="52">
        <v>0</v>
      </c>
      <c r="J357" s="90">
        <v>0</v>
      </c>
    </row>
    <row r="358" spans="1:12" ht="12.75" customHeight="1">
      <c r="A358" s="75" t="s">
        <v>10</v>
      </c>
      <c r="B358" s="50"/>
      <c r="C358" s="201"/>
      <c r="D358" s="202"/>
      <c r="E358" s="202"/>
      <c r="F358" s="202"/>
      <c r="G358" s="203"/>
      <c r="H358" s="62"/>
      <c r="I358" s="63"/>
      <c r="J358" s="64"/>
    </row>
    <row r="359" spans="1:12" ht="12.75" hidden="1" customHeight="1">
      <c r="A359" s="130"/>
      <c r="B359" s="131" t="s">
        <v>13</v>
      </c>
      <c r="C359" s="132"/>
      <c r="D359" s="170"/>
      <c r="E359" s="171"/>
      <c r="F359" s="171"/>
      <c r="G359" s="172"/>
      <c r="H359" s="133"/>
      <c r="I359" s="134"/>
      <c r="J359" s="135"/>
      <c r="K359" s="136" t="str">
        <f>C359 &amp; D359 &amp; G359</f>
        <v/>
      </c>
      <c r="L359" s="137"/>
    </row>
    <row r="360" spans="1:12" s="84" customFormat="1">
      <c r="A360" s="138"/>
      <c r="B360" s="139" t="s">
        <v>13</v>
      </c>
      <c r="C360" s="140"/>
      <c r="D360" s="209"/>
      <c r="E360" s="209"/>
      <c r="F360" s="209"/>
      <c r="G360" s="210"/>
      <c r="H360" s="141"/>
      <c r="I360" s="142"/>
      <c r="J360" s="143">
        <f>IF(IF(H360="",0,H360)=0,0,(IF(H360&gt;0,IF(I360&gt;H360,0,H360-I360),IF(I360&gt;H360,H360-I360,0))))</f>
        <v>0</v>
      </c>
      <c r="K360" s="144" t="str">
        <f>C360 &amp; D360 &amp; G360</f>
        <v/>
      </c>
      <c r="L360" s="145" t="str">
        <f>C360 &amp; D360 &amp; G360</f>
        <v/>
      </c>
    </row>
    <row r="361" spans="1:12" ht="12.75" hidden="1" customHeight="1">
      <c r="A361" s="76"/>
      <c r="B361" s="16"/>
      <c r="C361" s="14"/>
      <c r="D361" s="14"/>
      <c r="E361" s="14"/>
      <c r="F361" s="14"/>
      <c r="G361" s="14"/>
      <c r="H361" s="34"/>
      <c r="I361" s="35"/>
      <c r="J361" s="55"/>
      <c r="K361" s="116"/>
    </row>
    <row r="362" spans="1:12" ht="12.75" customHeight="1">
      <c r="A362" s="74" t="s">
        <v>16</v>
      </c>
      <c r="B362" s="50" t="s">
        <v>9</v>
      </c>
      <c r="C362" s="206" t="s">
        <v>53</v>
      </c>
      <c r="D362" s="207"/>
      <c r="E362" s="207"/>
      <c r="F362" s="207"/>
      <c r="G362" s="208"/>
      <c r="H362" s="52">
        <v>2393.94</v>
      </c>
      <c r="I362" s="52">
        <v>-3963524.31</v>
      </c>
      <c r="J362" s="91">
        <f>IF(IF(H362="",0,H362)=0,0,(IF(H362&gt;0,IF(I362&gt;H362,0,H362-I362),IF(I362&gt;H362,H362-I362,0))))</f>
        <v>3965918.25</v>
      </c>
    </row>
    <row r="363" spans="1:12" ht="22.5">
      <c r="A363" s="74" t="s">
        <v>54</v>
      </c>
      <c r="B363" s="50" t="s">
        <v>9</v>
      </c>
      <c r="C363" s="206" t="s">
        <v>55</v>
      </c>
      <c r="D363" s="207"/>
      <c r="E363" s="207"/>
      <c r="F363" s="207"/>
      <c r="G363" s="208"/>
      <c r="H363" s="52">
        <v>2393.94</v>
      </c>
      <c r="I363" s="52">
        <v>-3963524.31</v>
      </c>
      <c r="J363" s="91">
        <f>IF(IF(H363="",0,H363)=0,0,(IF(H363&gt;0,IF(I363&gt;H363,0,H363-I363),IF(I363&gt;H363,H363-I363,0))))</f>
        <v>3965918.25</v>
      </c>
    </row>
    <row r="364" spans="1:12" ht="35.25" customHeight="1">
      <c r="A364" s="74" t="s">
        <v>57</v>
      </c>
      <c r="B364" s="50" t="s">
        <v>9</v>
      </c>
      <c r="C364" s="206" t="s">
        <v>56</v>
      </c>
      <c r="D364" s="207"/>
      <c r="E364" s="207"/>
      <c r="F364" s="207"/>
      <c r="G364" s="208"/>
      <c r="H364" s="52">
        <v>0</v>
      </c>
      <c r="I364" s="52">
        <v>0</v>
      </c>
      <c r="J364" s="91">
        <f>IF(IF(H364="",0,H364)=0,0,(IF(H364&gt;0,IF(I364&gt;H364,0,H364-I364),IF(I364&gt;H364,H364-I364,0))))</f>
        <v>0</v>
      </c>
    </row>
    <row r="365" spans="1:12">
      <c r="A365" s="108" t="s">
        <v>95</v>
      </c>
      <c r="B365" s="109" t="s">
        <v>14</v>
      </c>
      <c r="C365" s="107" t="s">
        <v>82</v>
      </c>
      <c r="D365" s="182" t="s">
        <v>93</v>
      </c>
      <c r="E365" s="183"/>
      <c r="F365" s="183"/>
      <c r="G365" s="184"/>
      <c r="H365" s="96">
        <v>-11265406.17</v>
      </c>
      <c r="I365" s="96">
        <v>-16862796.02</v>
      </c>
      <c r="J365" s="111" t="s">
        <v>58</v>
      </c>
      <c r="K365" s="106" t="str">
        <f t="shared" ref="K365:K372" si="6">C365 &amp; D365 &amp; G365</f>
        <v>00001050000000000500</v>
      </c>
      <c r="L365" s="106" t="s">
        <v>94</v>
      </c>
    </row>
    <row r="366" spans="1:12">
      <c r="A366" s="108" t="s">
        <v>98</v>
      </c>
      <c r="B366" s="109" t="s">
        <v>14</v>
      </c>
      <c r="C366" s="107" t="s">
        <v>82</v>
      </c>
      <c r="D366" s="182" t="s">
        <v>96</v>
      </c>
      <c r="E366" s="183"/>
      <c r="F366" s="183"/>
      <c r="G366" s="184"/>
      <c r="H366" s="96">
        <v>-11265406.17</v>
      </c>
      <c r="I366" s="96">
        <v>-16862796.02</v>
      </c>
      <c r="J366" s="111" t="s">
        <v>58</v>
      </c>
      <c r="K366" s="106" t="str">
        <f t="shared" si="6"/>
        <v>00001050200000000500</v>
      </c>
      <c r="L366" s="106" t="s">
        <v>97</v>
      </c>
    </row>
    <row r="367" spans="1:12" ht="22.5">
      <c r="A367" s="108" t="s">
        <v>101</v>
      </c>
      <c r="B367" s="109" t="s">
        <v>14</v>
      </c>
      <c r="C367" s="107" t="s">
        <v>82</v>
      </c>
      <c r="D367" s="182" t="s">
        <v>99</v>
      </c>
      <c r="E367" s="183"/>
      <c r="F367" s="183"/>
      <c r="G367" s="184"/>
      <c r="H367" s="96">
        <v>-11265406.17</v>
      </c>
      <c r="I367" s="96">
        <v>-16862796.02</v>
      </c>
      <c r="J367" s="111" t="s">
        <v>58</v>
      </c>
      <c r="K367" s="106" t="str">
        <f t="shared" si="6"/>
        <v>00001050201000000510</v>
      </c>
      <c r="L367" s="106" t="s">
        <v>100</v>
      </c>
    </row>
    <row r="368" spans="1:12" ht="22.5">
      <c r="A368" s="94" t="s">
        <v>103</v>
      </c>
      <c r="B368" s="110" t="s">
        <v>14</v>
      </c>
      <c r="C368" s="122" t="s">
        <v>82</v>
      </c>
      <c r="D368" s="185" t="s">
        <v>102</v>
      </c>
      <c r="E368" s="185"/>
      <c r="F368" s="185"/>
      <c r="G368" s="186"/>
      <c r="H368" s="77">
        <v>-11265406.17</v>
      </c>
      <c r="I368" s="77">
        <v>-16862796.02</v>
      </c>
      <c r="J368" s="65" t="s">
        <v>17</v>
      </c>
      <c r="K368" s="106" t="str">
        <f t="shared" si="6"/>
        <v>00001050201100000510</v>
      </c>
      <c r="L368" s="4" t="str">
        <f>C368 &amp; D368 &amp; G368</f>
        <v>00001050201100000510</v>
      </c>
    </row>
    <row r="369" spans="1:12">
      <c r="A369" s="108" t="s">
        <v>81</v>
      </c>
      <c r="B369" s="109" t="s">
        <v>15</v>
      </c>
      <c r="C369" s="107" t="s">
        <v>82</v>
      </c>
      <c r="D369" s="182" t="s">
        <v>83</v>
      </c>
      <c r="E369" s="183"/>
      <c r="F369" s="183"/>
      <c r="G369" s="184"/>
      <c r="H369" s="96">
        <v>11267800.109999999</v>
      </c>
      <c r="I369" s="96">
        <v>12899271.710000001</v>
      </c>
      <c r="J369" s="111" t="s">
        <v>58</v>
      </c>
      <c r="K369" s="106" t="str">
        <f t="shared" si="6"/>
        <v>00001050000000000600</v>
      </c>
      <c r="L369" s="106" t="s">
        <v>84</v>
      </c>
    </row>
    <row r="370" spans="1:12">
      <c r="A370" s="108" t="s">
        <v>85</v>
      </c>
      <c r="B370" s="109" t="s">
        <v>15</v>
      </c>
      <c r="C370" s="107" t="s">
        <v>82</v>
      </c>
      <c r="D370" s="182" t="s">
        <v>86</v>
      </c>
      <c r="E370" s="183"/>
      <c r="F370" s="183"/>
      <c r="G370" s="184"/>
      <c r="H370" s="96">
        <v>11267800.109999999</v>
      </c>
      <c r="I370" s="96">
        <v>12899271.710000001</v>
      </c>
      <c r="J370" s="111" t="s">
        <v>58</v>
      </c>
      <c r="K370" s="106" t="str">
        <f t="shared" si="6"/>
        <v>00001050200000000600</v>
      </c>
      <c r="L370" s="106" t="s">
        <v>87</v>
      </c>
    </row>
    <row r="371" spans="1:12" ht="22.5">
      <c r="A371" s="108" t="s">
        <v>88</v>
      </c>
      <c r="B371" s="109" t="s">
        <v>15</v>
      </c>
      <c r="C371" s="107" t="s">
        <v>82</v>
      </c>
      <c r="D371" s="182" t="s">
        <v>89</v>
      </c>
      <c r="E371" s="183"/>
      <c r="F371" s="183"/>
      <c r="G371" s="184"/>
      <c r="H371" s="96">
        <v>11267800.109999999</v>
      </c>
      <c r="I371" s="96">
        <v>12899271.710000001</v>
      </c>
      <c r="J371" s="111" t="s">
        <v>58</v>
      </c>
      <c r="K371" s="106" t="str">
        <f t="shared" si="6"/>
        <v>00001050201000000610</v>
      </c>
      <c r="L371" s="106" t="s">
        <v>90</v>
      </c>
    </row>
    <row r="372" spans="1:12" ht="22.5">
      <c r="A372" s="95" t="s">
        <v>91</v>
      </c>
      <c r="B372" s="110" t="s">
        <v>15</v>
      </c>
      <c r="C372" s="122" t="s">
        <v>82</v>
      </c>
      <c r="D372" s="185" t="s">
        <v>92</v>
      </c>
      <c r="E372" s="185"/>
      <c r="F372" s="185"/>
      <c r="G372" s="186"/>
      <c r="H372" s="97">
        <v>11267800.109999999</v>
      </c>
      <c r="I372" s="97">
        <v>12899271.710000001</v>
      </c>
      <c r="J372" s="98" t="s">
        <v>17</v>
      </c>
      <c r="K372" s="105" t="str">
        <f t="shared" si="6"/>
        <v>00001050201100000610</v>
      </c>
      <c r="L372" s="4" t="str">
        <f>C372 &amp; D372 &amp; G372</f>
        <v>00001050201100000610</v>
      </c>
    </row>
    <row r="373" spans="1:12">
      <c r="A373" s="26"/>
      <c r="B373" s="29"/>
      <c r="C373" s="22"/>
      <c r="D373" s="22"/>
      <c r="E373" s="22"/>
      <c r="F373" s="22"/>
      <c r="G373" s="22"/>
      <c r="H373" s="22"/>
      <c r="I373" s="22"/>
      <c r="J373" s="22"/>
      <c r="K373" s="22"/>
    </row>
    <row r="374" spans="1:12">
      <c r="A374" s="26"/>
      <c r="B374" s="29"/>
      <c r="C374" s="22"/>
      <c r="D374" s="22"/>
      <c r="E374" s="22"/>
      <c r="F374" s="22"/>
      <c r="G374" s="22"/>
      <c r="H374" s="22"/>
      <c r="I374" s="22"/>
      <c r="J374" s="22"/>
      <c r="K374" s="93"/>
      <c r="L374" s="93"/>
    </row>
    <row r="375" spans="1:12" ht="21.75" customHeight="1">
      <c r="A375" s="24" t="s">
        <v>48</v>
      </c>
      <c r="B375" s="204"/>
      <c r="C375" s="204"/>
      <c r="D375" s="204"/>
      <c r="E375" s="29"/>
      <c r="F375" s="29"/>
      <c r="G375" s="22"/>
      <c r="H375" s="68" t="s">
        <v>50</v>
      </c>
      <c r="I375" s="67"/>
      <c r="J375" s="67"/>
      <c r="K375" s="93"/>
      <c r="L375" s="93"/>
    </row>
    <row r="376" spans="1:12">
      <c r="A376" s="3" t="s">
        <v>46</v>
      </c>
      <c r="B376" s="200" t="s">
        <v>47</v>
      </c>
      <c r="C376" s="200"/>
      <c r="D376" s="200"/>
      <c r="E376" s="29"/>
      <c r="F376" s="29"/>
      <c r="G376" s="22"/>
      <c r="H376" s="22"/>
      <c r="I376" s="69" t="s">
        <v>51</v>
      </c>
      <c r="J376" s="29" t="s">
        <v>47</v>
      </c>
      <c r="K376" s="93"/>
      <c r="L376" s="93"/>
    </row>
    <row r="377" spans="1:12">
      <c r="A377" s="3"/>
      <c r="B377" s="29"/>
      <c r="C377" s="22"/>
      <c r="D377" s="22"/>
      <c r="E377" s="22"/>
      <c r="F377" s="22"/>
      <c r="G377" s="22"/>
      <c r="H377" s="22"/>
      <c r="I377" s="22"/>
      <c r="J377" s="22"/>
      <c r="K377" s="93"/>
      <c r="L377" s="93"/>
    </row>
    <row r="378" spans="1:12" ht="21.75" customHeight="1">
      <c r="A378" s="3" t="s">
        <v>49</v>
      </c>
      <c r="B378" s="205"/>
      <c r="C378" s="205"/>
      <c r="D378" s="205"/>
      <c r="E378" s="119"/>
      <c r="F378" s="119"/>
      <c r="G378" s="22"/>
      <c r="H378" s="22"/>
      <c r="I378" s="22"/>
      <c r="J378" s="22"/>
      <c r="K378" s="93"/>
      <c r="L378" s="93"/>
    </row>
    <row r="379" spans="1:12">
      <c r="A379" s="3" t="s">
        <v>46</v>
      </c>
      <c r="B379" s="200" t="s">
        <v>47</v>
      </c>
      <c r="C379" s="200"/>
      <c r="D379" s="200"/>
      <c r="E379" s="29"/>
      <c r="F379" s="29"/>
      <c r="G379" s="22"/>
      <c r="H379" s="22"/>
      <c r="I379" s="22"/>
      <c r="J379" s="22"/>
      <c r="K379" s="93"/>
      <c r="L379" s="93"/>
    </row>
    <row r="380" spans="1:12">
      <c r="A380" s="3"/>
      <c r="B380" s="29"/>
      <c r="C380" s="22"/>
      <c r="D380" s="22"/>
      <c r="E380" s="22"/>
      <c r="F380" s="22"/>
      <c r="G380" s="22"/>
      <c r="H380" s="22"/>
      <c r="I380" s="22"/>
      <c r="J380" s="22"/>
      <c r="K380" s="93"/>
      <c r="L380" s="93"/>
    </row>
    <row r="381" spans="1:12">
      <c r="A381" s="3" t="s">
        <v>31</v>
      </c>
      <c r="B381" s="29"/>
      <c r="C381" s="22"/>
      <c r="D381" s="22"/>
      <c r="E381" s="22"/>
      <c r="F381" s="22"/>
      <c r="G381" s="22"/>
      <c r="H381" s="22"/>
      <c r="I381" s="22"/>
      <c r="J381" s="22"/>
      <c r="K381" s="93"/>
      <c r="L381" s="93"/>
    </row>
    <row r="382" spans="1:12">
      <c r="A382" s="26"/>
      <c r="B382" s="29"/>
      <c r="C382" s="22"/>
      <c r="D382" s="22"/>
      <c r="E382" s="22"/>
      <c r="F382" s="22"/>
      <c r="G382" s="22"/>
      <c r="H382" s="22"/>
      <c r="I382" s="22"/>
      <c r="J382" s="22"/>
      <c r="K382" s="93"/>
      <c r="L382" s="93"/>
    </row>
    <row r="383" spans="1:12">
      <c r="K383" s="93"/>
      <c r="L383" s="93"/>
    </row>
    <row r="384" spans="1:12" ht="5.25" customHeight="1">
      <c r="B384" s="154"/>
      <c r="C384" s="154"/>
      <c r="D384" s="154"/>
      <c r="E384" s="154"/>
      <c r="F384" s="154"/>
      <c r="G384" s="154"/>
      <c r="H384" s="154"/>
      <c r="I384" s="154"/>
    </row>
    <row r="385" spans="2:9" ht="3" customHeight="1"/>
    <row r="386" spans="2:9" ht="6" customHeight="1"/>
    <row r="387" spans="2:9" ht="13.5" thickBot="1"/>
    <row r="388" spans="2:9" ht="45" customHeight="1" thickTop="1" thickBot="1">
      <c r="B388" s="211"/>
      <c r="C388" s="212"/>
      <c r="D388" s="212"/>
      <c r="E388" s="212"/>
      <c r="F388" s="212"/>
      <c r="G388" s="213" t="s">
        <v>61</v>
      </c>
      <c r="H388" s="213"/>
      <c r="I388" s="214"/>
    </row>
    <row r="389" spans="2:9" ht="3.75" customHeight="1" thickTop="1" thickBot="1">
      <c r="B389" s="154"/>
      <c r="C389" s="154"/>
      <c r="D389" s="154"/>
      <c r="E389" s="154"/>
      <c r="F389" s="154"/>
      <c r="G389" s="154"/>
      <c r="H389" s="154"/>
      <c r="I389" s="154"/>
    </row>
    <row r="390" spans="2:9" ht="13.5" thickTop="1">
      <c r="B390" s="215" t="s">
        <v>62</v>
      </c>
      <c r="C390" s="216"/>
      <c r="D390" s="216"/>
      <c r="E390" s="216"/>
      <c r="F390" s="216"/>
      <c r="G390" s="217"/>
      <c r="H390" s="217"/>
      <c r="I390" s="218"/>
    </row>
    <row r="391" spans="2:9">
      <c r="B391" s="219" t="s">
        <v>63</v>
      </c>
      <c r="C391" s="220"/>
      <c r="D391" s="220"/>
      <c r="E391" s="220"/>
      <c r="F391" s="220"/>
      <c r="G391" s="221"/>
      <c r="H391" s="221"/>
      <c r="I391" s="222"/>
    </row>
    <row r="392" spans="2:9">
      <c r="B392" s="219" t="s">
        <v>64</v>
      </c>
      <c r="C392" s="220"/>
      <c r="D392" s="220"/>
      <c r="E392" s="220"/>
      <c r="F392" s="220"/>
      <c r="G392" s="221"/>
      <c r="H392" s="221"/>
      <c r="I392" s="222"/>
    </row>
    <row r="393" spans="2:9">
      <c r="B393" s="219" t="s">
        <v>65</v>
      </c>
      <c r="C393" s="220"/>
      <c r="D393" s="220"/>
      <c r="E393" s="220"/>
      <c r="F393" s="220"/>
      <c r="G393" s="221"/>
      <c r="H393" s="221"/>
      <c r="I393" s="222"/>
    </row>
    <row r="394" spans="2:9">
      <c r="B394" s="219" t="s">
        <v>66</v>
      </c>
      <c r="C394" s="220"/>
      <c r="D394" s="220"/>
      <c r="E394" s="220"/>
      <c r="F394" s="220"/>
      <c r="G394" s="221"/>
      <c r="H394" s="221"/>
      <c r="I394" s="222"/>
    </row>
    <row r="395" spans="2:9">
      <c r="B395" s="219" t="s">
        <v>67</v>
      </c>
      <c r="C395" s="220"/>
      <c r="D395" s="220"/>
      <c r="E395" s="220"/>
      <c r="F395" s="220"/>
      <c r="G395" s="221"/>
      <c r="H395" s="221"/>
      <c r="I395" s="222"/>
    </row>
    <row r="396" spans="2:9">
      <c r="B396" s="219" t="s">
        <v>68</v>
      </c>
      <c r="C396" s="220"/>
      <c r="D396" s="220"/>
      <c r="E396" s="220"/>
      <c r="F396" s="220"/>
      <c r="G396" s="221"/>
      <c r="H396" s="221"/>
      <c r="I396" s="222"/>
    </row>
    <row r="397" spans="2:9">
      <c r="B397" s="219" t="s">
        <v>69</v>
      </c>
      <c r="C397" s="220"/>
      <c r="D397" s="220"/>
      <c r="E397" s="220"/>
      <c r="F397" s="220"/>
      <c r="G397" s="221"/>
      <c r="H397" s="221"/>
      <c r="I397" s="222"/>
    </row>
    <row r="398" spans="2:9" ht="13.5" thickBot="1">
      <c r="B398" s="223" t="s">
        <v>70</v>
      </c>
      <c r="C398" s="224"/>
      <c r="D398" s="224"/>
      <c r="E398" s="224"/>
      <c r="F398" s="224"/>
      <c r="G398" s="225"/>
      <c r="H398" s="225"/>
      <c r="I398" s="226"/>
    </row>
    <row r="399" spans="2:9" ht="6" customHeight="1" thickTop="1">
      <c r="B399" s="227"/>
      <c r="C399" s="227"/>
      <c r="D399" s="227"/>
      <c r="E399" s="227"/>
      <c r="F399" s="227"/>
      <c r="G399" s="227"/>
      <c r="H399" s="227"/>
      <c r="I399" s="227"/>
    </row>
  </sheetData>
  <mergeCells count="398">
    <mergeCell ref="B398:F398"/>
    <mergeCell ref="G398:I398"/>
    <mergeCell ref="B399:F399"/>
    <mergeCell ref="G399:I399"/>
    <mergeCell ref="B393:F393"/>
    <mergeCell ref="G393:I393"/>
    <mergeCell ref="B394:F394"/>
    <mergeCell ref="G394:I394"/>
    <mergeCell ref="B395:F395"/>
    <mergeCell ref="G395:I395"/>
    <mergeCell ref="B396:F396"/>
    <mergeCell ref="G396:I396"/>
    <mergeCell ref="B397:F397"/>
    <mergeCell ref="G397:I397"/>
    <mergeCell ref="B388:F388"/>
    <mergeCell ref="G388:I388"/>
    <mergeCell ref="B389:F389"/>
    <mergeCell ref="G389:I389"/>
    <mergeCell ref="B390:F390"/>
    <mergeCell ref="G390:I390"/>
    <mergeCell ref="B391:F391"/>
    <mergeCell ref="G391:I391"/>
    <mergeCell ref="B392:F392"/>
    <mergeCell ref="G392:I392"/>
    <mergeCell ref="J346:J348"/>
    <mergeCell ref="I346:I348"/>
    <mergeCell ref="B379:D379"/>
    <mergeCell ref="C353:G353"/>
    <mergeCell ref="C357:G357"/>
    <mergeCell ref="C358:G358"/>
    <mergeCell ref="B375:D375"/>
    <mergeCell ref="B378:D378"/>
    <mergeCell ref="C362:G362"/>
    <mergeCell ref="C364:G364"/>
    <mergeCell ref="B376:D376"/>
    <mergeCell ref="C363:G363"/>
    <mergeCell ref="D367:G367"/>
    <mergeCell ref="D368:G368"/>
    <mergeCell ref="D355:G355"/>
    <mergeCell ref="D359:G359"/>
    <mergeCell ref="D360:G360"/>
    <mergeCell ref="A1:I1"/>
    <mergeCell ref="B5:H5"/>
    <mergeCell ref="B6:H6"/>
    <mergeCell ref="B3:D3"/>
    <mergeCell ref="G3:H3"/>
    <mergeCell ref="A344:J344"/>
    <mergeCell ref="C89:G89"/>
    <mergeCell ref="C342:G342"/>
    <mergeCell ref="J84:J86"/>
    <mergeCell ref="I84:I86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H11:H13"/>
    <mergeCell ref="B11:B13"/>
    <mergeCell ref="C15:G15"/>
    <mergeCell ref="A9:J9"/>
    <mergeCell ref="J11:J13"/>
    <mergeCell ref="I11:I13"/>
    <mergeCell ref="A11:A13"/>
    <mergeCell ref="C11:G13"/>
    <mergeCell ref="H84:H86"/>
    <mergeCell ref="B84:B86"/>
    <mergeCell ref="A82:J82"/>
    <mergeCell ref="D29:G29"/>
    <mergeCell ref="D30:G30"/>
    <mergeCell ref="D31:G31"/>
    <mergeCell ref="D32:G32"/>
    <mergeCell ref="C16:G16"/>
    <mergeCell ref="C14:G14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B384:F384"/>
    <mergeCell ref="G384:I384"/>
    <mergeCell ref="A84:A86"/>
    <mergeCell ref="C88:G88"/>
    <mergeCell ref="C84:G86"/>
    <mergeCell ref="D354:G354"/>
    <mergeCell ref="C349:G349"/>
    <mergeCell ref="C350:G350"/>
    <mergeCell ref="C351:G351"/>
    <mergeCell ref="C352:G352"/>
    <mergeCell ref="D369:G369"/>
    <mergeCell ref="D370:G370"/>
    <mergeCell ref="D371:G371"/>
    <mergeCell ref="D372:G372"/>
    <mergeCell ref="D365:G365"/>
    <mergeCell ref="D366:G366"/>
    <mergeCell ref="C87:G87"/>
    <mergeCell ref="H346:H348"/>
    <mergeCell ref="C346:G348"/>
    <mergeCell ref="A346:A348"/>
    <mergeCell ref="B346:B348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66:F266"/>
    <mergeCell ref="E267:F267"/>
    <mergeCell ref="E268:F268"/>
    <mergeCell ref="E269:F269"/>
    <mergeCell ref="E270:F270"/>
    <mergeCell ref="E261:F261"/>
    <mergeCell ref="E262:F262"/>
    <mergeCell ref="E263:F263"/>
    <mergeCell ref="E264:F264"/>
    <mergeCell ref="E265:F265"/>
    <mergeCell ref="E276:F276"/>
    <mergeCell ref="E277:F277"/>
    <mergeCell ref="E278:F278"/>
    <mergeCell ref="E279:F279"/>
    <mergeCell ref="E280:F280"/>
    <mergeCell ref="E271:F271"/>
    <mergeCell ref="E272:F272"/>
    <mergeCell ref="E273:F273"/>
    <mergeCell ref="E274:F274"/>
    <mergeCell ref="E275:F275"/>
    <mergeCell ref="E286:F286"/>
    <mergeCell ref="E287:F287"/>
    <mergeCell ref="E288:F288"/>
    <mergeCell ref="E289:F289"/>
    <mergeCell ref="E290:F290"/>
    <mergeCell ref="E281:F281"/>
    <mergeCell ref="E282:F282"/>
    <mergeCell ref="E283:F283"/>
    <mergeCell ref="E284:F284"/>
    <mergeCell ref="E285:F285"/>
    <mergeCell ref="E297:F297"/>
    <mergeCell ref="E298:F298"/>
    <mergeCell ref="E299:F299"/>
    <mergeCell ref="E300:F300"/>
    <mergeCell ref="E291:F291"/>
    <mergeCell ref="E292:F292"/>
    <mergeCell ref="E293:F293"/>
    <mergeCell ref="E294:F294"/>
    <mergeCell ref="E295:F295"/>
    <mergeCell ref="D26:G26"/>
    <mergeCell ref="D27:G27"/>
    <mergeCell ref="D28:G28"/>
    <mergeCell ref="E331:F331"/>
    <mergeCell ref="E332:F332"/>
    <mergeCell ref="E333:F333"/>
    <mergeCell ref="E334:F334"/>
    <mergeCell ref="E335:F335"/>
    <mergeCell ref="E326:F326"/>
    <mergeCell ref="E327:F327"/>
    <mergeCell ref="E328:F328"/>
    <mergeCell ref="E329:F329"/>
    <mergeCell ref="E330:F330"/>
    <mergeCell ref="E321:F321"/>
    <mergeCell ref="E322:F322"/>
    <mergeCell ref="E323:F323"/>
    <mergeCell ref="E324:F324"/>
    <mergeCell ref="E325:F325"/>
    <mergeCell ref="E316:F316"/>
    <mergeCell ref="E317:F317"/>
    <mergeCell ref="E318:F318"/>
    <mergeCell ref="E319:F319"/>
    <mergeCell ref="E320:F320"/>
    <mergeCell ref="E311:F311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43:G43"/>
    <mergeCell ref="D44:G44"/>
    <mergeCell ref="D45:G45"/>
    <mergeCell ref="D46:G46"/>
    <mergeCell ref="D47:G47"/>
    <mergeCell ref="E336:F336"/>
    <mergeCell ref="E337:F337"/>
    <mergeCell ref="E338:F338"/>
    <mergeCell ref="E339:F339"/>
    <mergeCell ref="E312:F312"/>
    <mergeCell ref="E313:F313"/>
    <mergeCell ref="E314:F314"/>
    <mergeCell ref="E315:F315"/>
    <mergeCell ref="E306:F306"/>
    <mergeCell ref="E307:F307"/>
    <mergeCell ref="E308:F308"/>
    <mergeCell ref="E309:F309"/>
    <mergeCell ref="E310:F310"/>
    <mergeCell ref="E301:F301"/>
    <mergeCell ref="E302:F302"/>
    <mergeCell ref="E303:F303"/>
    <mergeCell ref="E304:F304"/>
    <mergeCell ref="E305:F305"/>
    <mergeCell ref="E296:F296"/>
    <mergeCell ref="D53:G53"/>
    <mergeCell ref="D54:G54"/>
    <mergeCell ref="D55:G55"/>
    <mergeCell ref="D56:G56"/>
    <mergeCell ref="D57:G57"/>
    <mergeCell ref="D48:G48"/>
    <mergeCell ref="D49:G49"/>
    <mergeCell ref="D50:G50"/>
    <mergeCell ref="D51:G51"/>
    <mergeCell ref="D52:G52"/>
    <mergeCell ref="D63:G63"/>
    <mergeCell ref="D64:G64"/>
    <mergeCell ref="D65:G65"/>
    <mergeCell ref="D66:G66"/>
    <mergeCell ref="D67:G67"/>
    <mergeCell ref="D58:G58"/>
    <mergeCell ref="D59:G59"/>
    <mergeCell ref="D60:G60"/>
    <mergeCell ref="D61:G61"/>
    <mergeCell ref="D62:G62"/>
    <mergeCell ref="D78:G78"/>
    <mergeCell ref="D79:G79"/>
    <mergeCell ref="D73:G73"/>
    <mergeCell ref="D74:G74"/>
    <mergeCell ref="D75:G75"/>
    <mergeCell ref="D76:G76"/>
    <mergeCell ref="D77:G77"/>
    <mergeCell ref="D68:G68"/>
    <mergeCell ref="D69:G69"/>
    <mergeCell ref="D70:G70"/>
    <mergeCell ref="D71:G71"/>
    <mergeCell ref="D72:G7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3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0503117 (Детализированные КБК)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 Windows</cp:lastModifiedBy>
  <dcterms:created xsi:type="dcterms:W3CDTF">2009-02-13T09:10:05Z</dcterms:created>
  <dcterms:modified xsi:type="dcterms:W3CDTF">2022-04-06T11:14:36Z</dcterms:modified>
</cp:coreProperties>
</file>